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lomi\AppData\Local\Microsoft\Windows\Temporary Internet Files\Content.Outlook\CMFF9GJ2\"/>
    </mc:Choice>
  </mc:AlternateContent>
  <bookViews>
    <workbookView xWindow="0" yWindow="0" windowWidth="20736" windowHeight="9456"/>
  </bookViews>
  <sheets>
    <sheet name="גיליון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1" i="1" l="1"/>
  <c r="F491" i="1"/>
  <c r="F506" i="1"/>
  <c r="F518" i="1"/>
  <c r="F247" i="1" l="1"/>
  <c r="F470" i="1" l="1"/>
  <c r="F471" i="1" s="1"/>
  <c r="F472" i="1" s="1"/>
  <c r="F181" i="1"/>
  <c r="F182" i="1"/>
  <c r="F183" i="1"/>
  <c r="F184" i="1"/>
  <c r="F185" i="1"/>
  <c r="F180" i="1"/>
  <c r="F165" i="1"/>
  <c r="F166" i="1"/>
  <c r="F167" i="1"/>
  <c r="F168" i="1"/>
  <c r="F169" i="1"/>
  <c r="F170" i="1"/>
  <c r="F171" i="1"/>
  <c r="F172" i="1"/>
  <c r="F173" i="1"/>
  <c r="F174" i="1"/>
  <c r="F175" i="1"/>
  <c r="F176" i="1"/>
  <c r="F164" i="1"/>
  <c r="F154" i="1"/>
  <c r="F155" i="1"/>
  <c r="F156" i="1"/>
  <c r="F157" i="1"/>
  <c r="F158" i="1"/>
  <c r="F159" i="1"/>
  <c r="F160" i="1"/>
  <c r="F153" i="1"/>
  <c r="F143" i="1"/>
  <c r="F144" i="1"/>
  <c r="F145" i="1"/>
  <c r="F146" i="1"/>
  <c r="F147" i="1"/>
  <c r="F148" i="1"/>
  <c r="F142" i="1"/>
  <c r="F362" i="1" l="1"/>
  <c r="F363" i="1"/>
  <c r="F361" i="1"/>
  <c r="F364" i="1" s="1"/>
  <c r="F356" i="1"/>
  <c r="F240" i="1" l="1"/>
  <c r="F241" i="1" s="1"/>
  <c r="F242" i="1" s="1"/>
  <c r="F246" i="1" l="1"/>
  <c r="F448" i="1"/>
  <c r="F446" i="1"/>
  <c r="F326" i="1"/>
  <c r="F327" i="1"/>
  <c r="F328" i="1"/>
  <c r="F329" i="1"/>
  <c r="F330" i="1"/>
  <c r="F331" i="1"/>
  <c r="F332" i="1"/>
  <c r="F333" i="1"/>
  <c r="F334" i="1"/>
  <c r="F335" i="1"/>
  <c r="F336" i="1"/>
  <c r="F325" i="1"/>
  <c r="F319" i="1"/>
  <c r="F318" i="1"/>
  <c r="F317" i="1"/>
  <c r="F311" i="1"/>
  <c r="F310" i="1"/>
  <c r="F296" i="1"/>
  <c r="F297" i="1"/>
  <c r="F298" i="1"/>
  <c r="F299" i="1"/>
  <c r="F300" i="1"/>
  <c r="F301" i="1"/>
  <c r="F302" i="1"/>
  <c r="F303" i="1"/>
  <c r="F304" i="1"/>
  <c r="F295" i="1"/>
  <c r="F279" i="1"/>
  <c r="F278" i="1"/>
  <c r="F267" i="1"/>
  <c r="F268" i="1" s="1"/>
  <c r="F263" i="1"/>
  <c r="F262" i="1"/>
  <c r="F253" i="1"/>
  <c r="F254" i="1" s="1"/>
  <c r="F258" i="1" s="1"/>
  <c r="F225" i="1"/>
  <c r="F226" i="1"/>
  <c r="F227" i="1"/>
  <c r="F228" i="1"/>
  <c r="F229" i="1"/>
  <c r="F224" i="1"/>
  <c r="F215" i="1"/>
  <c r="F214" i="1"/>
  <c r="F210" i="1"/>
  <c r="F209" i="1"/>
  <c r="F199" i="1"/>
  <c r="F198" i="1"/>
  <c r="F197" i="1"/>
  <c r="F196" i="1"/>
  <c r="F191" i="1"/>
  <c r="F192" i="1" s="1"/>
  <c r="F125" i="1"/>
  <c r="F126" i="1"/>
  <c r="F127" i="1"/>
  <c r="F128" i="1"/>
  <c r="F129" i="1"/>
  <c r="F130" i="1"/>
  <c r="F131" i="1"/>
  <c r="F132" i="1"/>
  <c r="F133" i="1"/>
  <c r="F134" i="1"/>
  <c r="F135" i="1"/>
  <c r="F136" i="1"/>
  <c r="F137" i="1"/>
  <c r="F124" i="1"/>
  <c r="F117" i="1"/>
  <c r="F116" i="1"/>
  <c r="F115" i="1"/>
  <c r="F99" i="1"/>
  <c r="F100" i="1"/>
  <c r="F101" i="1"/>
  <c r="F102" i="1"/>
  <c r="F103" i="1"/>
  <c r="F104" i="1"/>
  <c r="F105" i="1"/>
  <c r="F106" i="1"/>
  <c r="F107" i="1"/>
  <c r="F108" i="1"/>
  <c r="F109" i="1"/>
  <c r="F110" i="1"/>
  <c r="F111" i="1"/>
  <c r="F98" i="1"/>
  <c r="F89" i="1"/>
  <c r="F90" i="1"/>
  <c r="F91" i="1"/>
  <c r="F92" i="1"/>
  <c r="F93" i="1"/>
  <c r="F94" i="1"/>
  <c r="F88" i="1"/>
  <c r="F63" i="1"/>
  <c r="F64" i="1"/>
  <c r="F65" i="1"/>
  <c r="F66" i="1"/>
  <c r="F67" i="1"/>
  <c r="F68" i="1"/>
  <c r="F69" i="1"/>
  <c r="F62" i="1"/>
  <c r="F48" i="1"/>
  <c r="F47" i="1"/>
  <c r="F58" i="1"/>
  <c r="F59" i="1" s="1"/>
  <c r="F54" i="1"/>
  <c r="F53" i="1"/>
  <c r="F52" i="1"/>
  <c r="F18" i="1"/>
  <c r="F17" i="1"/>
  <c r="F16" i="1"/>
  <c r="F10" i="1"/>
  <c r="F11" i="1" s="1"/>
  <c r="F6" i="1"/>
  <c r="F5" i="1"/>
  <c r="F34" i="1"/>
  <c r="F35" i="1"/>
  <c r="F36" i="1"/>
  <c r="F33" i="1"/>
  <c r="F28" i="1"/>
  <c r="F29" i="1" s="1"/>
  <c r="F620" i="1"/>
  <c r="F621" i="1"/>
  <c r="F622" i="1"/>
  <c r="F623" i="1"/>
  <c r="F624" i="1"/>
  <c r="F625" i="1"/>
  <c r="F626" i="1"/>
  <c r="F619" i="1"/>
  <c r="F605" i="1"/>
  <c r="F606" i="1"/>
  <c r="F607" i="1"/>
  <c r="F608" i="1"/>
  <c r="F609" i="1"/>
  <c r="F610" i="1"/>
  <c r="F611" i="1"/>
  <c r="F612" i="1"/>
  <c r="F613" i="1"/>
  <c r="F604" i="1"/>
  <c r="F590" i="1"/>
  <c r="F591" i="1"/>
  <c r="F592" i="1"/>
  <c r="F593" i="1"/>
  <c r="F594" i="1"/>
  <c r="F595" i="1"/>
  <c r="F596" i="1"/>
  <c r="F597" i="1"/>
  <c r="F598" i="1"/>
  <c r="F599" i="1"/>
  <c r="F589" i="1"/>
  <c r="F583" i="1"/>
  <c r="F582" i="1"/>
  <c r="F581" i="1"/>
  <c r="F576" i="1"/>
  <c r="F575" i="1"/>
  <c r="F580" i="1"/>
  <c r="F574" i="1"/>
  <c r="F570" i="1"/>
  <c r="F565" i="1"/>
  <c r="F566" i="1"/>
  <c r="F564" i="1"/>
  <c r="F556" i="1"/>
  <c r="F557" i="1"/>
  <c r="F558" i="1"/>
  <c r="F559" i="1"/>
  <c r="F560" i="1"/>
  <c r="F555" i="1"/>
  <c r="F545" i="1"/>
  <c r="F546" i="1"/>
  <c r="F547" i="1"/>
  <c r="F548" i="1"/>
  <c r="F549" i="1"/>
  <c r="F544" i="1"/>
  <c r="F534" i="1"/>
  <c r="F535" i="1"/>
  <c r="F536" i="1"/>
  <c r="F537" i="1"/>
  <c r="F538" i="1"/>
  <c r="F539" i="1"/>
  <c r="F540" i="1"/>
  <c r="F533" i="1"/>
  <c r="F512" i="1"/>
  <c r="F513" i="1"/>
  <c r="F514" i="1"/>
  <c r="F515" i="1"/>
  <c r="F516" i="1"/>
  <c r="F511" i="1"/>
  <c r="F523" i="1"/>
  <c r="F524" i="1"/>
  <c r="F525" i="1"/>
  <c r="F526" i="1"/>
  <c r="F527" i="1"/>
  <c r="F522" i="1"/>
  <c r="F344" i="1"/>
  <c r="F345" i="1"/>
  <c r="F343" i="1"/>
  <c r="F357" i="1"/>
  <c r="F355" i="1"/>
  <c r="F369" i="1"/>
  <c r="F368" i="1"/>
  <c r="F367" i="1"/>
  <c r="F373" i="1"/>
  <c r="F375" i="1"/>
  <c r="F374" i="1"/>
  <c r="F381" i="1"/>
  <c r="F380" i="1"/>
  <c r="F379" i="1"/>
  <c r="F392" i="1"/>
  <c r="F393" i="1" s="1"/>
  <c r="F399" i="1" s="1"/>
  <c r="F404" i="1"/>
  <c r="F405" i="1"/>
  <c r="F406" i="1"/>
  <c r="F403" i="1"/>
  <c r="F411" i="1"/>
  <c r="F412" i="1"/>
  <c r="F413" i="1"/>
  <c r="F414" i="1"/>
  <c r="F415" i="1"/>
  <c r="F416" i="1"/>
  <c r="F417" i="1"/>
  <c r="F410" i="1"/>
  <c r="F422" i="1"/>
  <c r="F423" i="1"/>
  <c r="F424" i="1"/>
  <c r="F425" i="1"/>
  <c r="F426" i="1"/>
  <c r="F421" i="1"/>
  <c r="F432" i="1"/>
  <c r="F431" i="1"/>
  <c r="F430" i="1"/>
  <c r="F437" i="1"/>
  <c r="F438" i="1"/>
  <c r="F439" i="1"/>
  <c r="F436" i="1"/>
  <c r="F459" i="1"/>
  <c r="F460" i="1" s="1"/>
  <c r="F466" i="1" s="1"/>
  <c r="F485" i="1"/>
  <c r="F486" i="1" s="1"/>
  <c r="F481" i="1"/>
  <c r="F482" i="1" s="1"/>
  <c r="F477" i="1"/>
  <c r="F478" i="1" s="1"/>
  <c r="F496" i="1"/>
  <c r="F497" i="1"/>
  <c r="F498" i="1"/>
  <c r="F495" i="1"/>
  <c r="F489" i="1"/>
  <c r="F490" i="1" s="1"/>
  <c r="D447" i="1"/>
  <c r="F447" i="1" s="1"/>
  <c r="F567" i="1" l="1"/>
  <c r="F249" i="1"/>
  <c r="F248" i="1"/>
  <c r="F584" i="1"/>
  <c r="F561" i="1"/>
  <c r="F571" i="1"/>
  <c r="F577" i="1"/>
  <c r="F449" i="1"/>
  <c r="F454" i="1" s="1"/>
  <c r="F358" i="1"/>
  <c r="F49" i="1"/>
  <c r="F7" i="1"/>
  <c r="F12" i="1" s="1"/>
  <c r="F320" i="1"/>
  <c r="F321" i="1" s="1"/>
  <c r="F216" i="1"/>
  <c r="F433" i="1"/>
  <c r="F407" i="1"/>
  <c r="F376" i="1"/>
  <c r="F517" i="1"/>
  <c r="F382" i="1"/>
  <c r="F346" i="1"/>
  <c r="F351" i="1" s="1"/>
  <c r="F440" i="1"/>
  <c r="F149" i="1"/>
  <c r="F200" i="1"/>
  <c r="F205" i="1" s="1"/>
  <c r="F499" i="1"/>
  <c r="F427" i="1"/>
  <c r="F418" i="1"/>
  <c r="F550" i="1"/>
  <c r="F118" i="1"/>
  <c r="F600" i="1"/>
  <c r="F614" i="1"/>
  <c r="F627" i="1"/>
  <c r="F55" i="1"/>
  <c r="F337" i="1"/>
  <c r="F338" i="1" s="1"/>
  <c r="F528" i="1"/>
  <c r="F529" i="1" s="1"/>
  <c r="F541" i="1"/>
  <c r="F186" i="1"/>
  <c r="F19" i="1"/>
  <c r="F24" i="1" s="1"/>
  <c r="F37" i="1"/>
  <c r="F43" i="1" s="1"/>
  <c r="F70" i="1"/>
  <c r="F95" i="1"/>
  <c r="F161" i="1"/>
  <c r="F177" i="1"/>
  <c r="F230" i="1"/>
  <c r="F236" i="1" s="1"/>
  <c r="F280" i="1"/>
  <c r="F291" i="1" s="1"/>
  <c r="F312" i="1"/>
  <c r="F313" i="1" s="1"/>
  <c r="F211" i="1"/>
  <c r="F305" i="1"/>
  <c r="F306" i="1" s="1"/>
  <c r="F112" i="1"/>
  <c r="F138" i="1"/>
  <c r="F264" i="1"/>
  <c r="F274" i="1" s="1"/>
  <c r="F370" i="1"/>
  <c r="F585" i="1" l="1"/>
  <c r="F387" i="1"/>
  <c r="F219" i="1"/>
  <c r="F551" i="1"/>
  <c r="F75" i="1"/>
  <c r="F628" i="1"/>
  <c r="F187" i="1"/>
  <c r="F339" i="1" l="1"/>
  <c r="F629" i="1"/>
  <c r="F630" i="1" l="1"/>
</calcChain>
</file>

<file path=xl/sharedStrings.xml><?xml version="1.0" encoding="utf-8"?>
<sst xmlns="http://schemas.openxmlformats.org/spreadsheetml/2006/main" count="1683" uniqueCount="1014">
  <si>
    <t>מספר סעיף</t>
  </si>
  <si>
    <t>תיאור</t>
  </si>
  <si>
    <t>מידה</t>
  </si>
  <si>
    <t>כמות</t>
  </si>
  <si>
    <t>מחיר יחידה</t>
  </si>
  <si>
    <t>מחיר סה"כ</t>
  </si>
  <si>
    <t>02</t>
  </si>
  <si>
    <t>עבודות בטון יצוק ברצפת המבנה.</t>
  </si>
  <si>
    <t>02.01</t>
  </si>
  <si>
    <t>בטון ו/או מדה בטון להכנת הרצפה.</t>
  </si>
  <si>
    <t>יציקת רצפת בטון חדשה ע"ג רצפת בטון קיימת ו/או מבנה מצעים קיים לאחר פירוק הריצוף הקיים. הביצוע מבטון ב-30 ובמפלסים הנדרשים העבודה תתבצע בהתאם להנחיות המתכנן ולאחר פירוק ופינוי הריצוף הקיים.        המחיר כולל את כל הנדרש לביצוע מושלם כולל קידוח והחדרת קוצי זיון בהיקף המבנה, רשתות זיון, גמר מוחלק הליקופטר ברמה גבוה כהכנה לעבודות אפוקסי. 50% מהכמות.</t>
  </si>
  <si>
    <t>125.00</t>
  </si>
  <si>
    <t>150.00</t>
  </si>
  <si>
    <t>יציקת מדה בטון מוחלק ע"ג רצפת בטון קיימת ו/או ריצוף קיים בעובי 5 ס"מ כולל רשת זיון מינמלית מגולוונת במקומות הנדרשים ובהתאם להנחיות המזמין. 50% מהכמות.</t>
  </si>
  <si>
    <t>בטון ו/או מדה בטון להכנת הרצפה. =&gt; סה"כ</t>
  </si>
  <si>
    <t>02.02</t>
  </si>
  <si>
    <t>תיקוני בטונים בגג המבנה.</t>
  </si>
  <si>
    <t>עבודות תיקוני בטונים בגג המבנה הקיים הכולל: ניסור וחיתוך מקומי בדיסק יהלום, פירוק והכנת שן השענה. קידוח והחדרת קוצי זיון בקוטר 12 מ"מ ובאורך 30 ס"מ לפחות כולל החדרה של כ 15 ס"מ בתקרת בטון קיימת. שימוש בעוגן כימי מסוג HILTI ו/או ש"ע וביצוע בהתאם להנחיות היצרן. סגירה ותמיכת הטפסות בהתאם לתקן. יציקת בטון ב-40 לפחות, ריטוט והחלקה. אשפרה, פירוק והכנות להמשך העבודות.</t>
  </si>
  <si>
    <t>50.00</t>
  </si>
  <si>
    <t>תיקוני בטונים בגג המבנה. =&gt; סה"כ</t>
  </si>
  <si>
    <t>עבודות בטון יצוק ברצפת המבנה. =&gt; סה"כ</t>
  </si>
  <si>
    <t>עבודות בניה</t>
  </si>
  <si>
    <t>בניה מבלוקי בטון  בפנים המבנה.</t>
  </si>
  <si>
    <t>עבודות בניה מבלוקי בטון חללים עובי 20 ס"מ 4 חורים, לרבות חגורות ,שטרבות, עמודונים בהתאם לתוכניות כולל זיון, חישוקים וקוצים, הכל לפי מפרט. הביצוע במקומות הנדרשים.                   לא תשולם תוספת מחיר בגין ביצוע בשטחים קטנים ומצומצמים, עבודה בגובה, שיפוע ועוד.</t>
  </si>
  <si>
    <t>25.00</t>
  </si>
  <si>
    <t>כנ"ל אך בניית קירות בעובי  15 ס"מ מבלוקי בטון חלולים עם שני חורים בחדרי שירותים,נישות  ובאזורים הנדרשים.</t>
  </si>
  <si>
    <t>80.00</t>
  </si>
  <si>
    <t>בלוק שחור בעובי 7 ס"מ לסגירת נישות ואסלות סמויות וקירות ציפוי ע"ג קירות בטון ובכול מקום שידרש. המחיר כולל עיבוד חגורות אנכיות ואופקיות בצידי האסלות כולל עיבוד לידית ההפעלה והכול כנדרש להמשך עבודות הגמר עד להפעלה מושלמת.</t>
  </si>
  <si>
    <t>15.00</t>
  </si>
  <si>
    <t>120.00</t>
  </si>
  <si>
    <t>בניה מבלוקי בטון  בפנים המבנה. =&gt; סה"כ</t>
  </si>
  <si>
    <t>כללי.</t>
  </si>
  <si>
    <t>עבודות הבניה בפרק זה הינם למדידה ומתייחסות לביצוע בכמויות קטנות ובאזורים מוגבלים ,כולל בשטחי חניה ובגגות ובשטחי שירות אחרים, בקירות מעוגלים וישרים .עבודות הבניה כוללת: 1.שימוש בבלוקים בעלי תו תקן.         2.ביצוע התחברויות לקירות בטון ועמודי בטון ע"י שינני קשר בעומק של 10 ס"מ לפחות וקוצים קוטר 8 מ"מכל 40 ס"מ מאלמנטי הבטון לכיוון המחיצות, הכנסת מוט אנכי בקוטר 8 מ"מ ויציקת בטון לפי דרישת המתכנן. 3.טרם תחילת הבניה יש לבצע נדבך חוצץ רטיבות גם בבנית קירות חוץ ופנים ע"י מריחות פלינקוט או ע"י הנחת נייר טול. 4.מלבני דלתות הנמצאים בקירות בניה יוצקו חגורות אנכיות מבטון לכול גובה הדלת ומשני צידיה.יציקת</t>
  </si>
  <si>
    <t>הערה</t>
  </si>
  <si>
    <t>כללי. =&gt; סה"כ</t>
  </si>
  <si>
    <t>0.00</t>
  </si>
  <si>
    <t>עבודות בניה =&gt; סה"כ</t>
  </si>
  <si>
    <t>עבודות איטום</t>
  </si>
  <si>
    <t>עבודות איטום חדרי שירותים.</t>
  </si>
  <si>
    <t>איטום רצפות וקירות של חדרי שירותים ע"י שלש שכבות צמנט הידראולי מסוג טורוסיל או שו"ע בכמות של 4.5 ק"ג/מ"ר בשתי שכבות שתי וערב,לרבות החלקת פני הרצפה ועיבוד רולקות, ביטון צנרות ועיבוד איטום סביבם. בחדרי השירותים הביצוע כולל עליה באיטום של לפחות 50 ס"מ בהיקף הקירות.      הביצוע ברצפות כולל את אספקה והתקנה של בד גיאוטכני במשקל 200 ג"ר/מ"ר בטרם התחלת מילוי החול ועבודות הריצוף.</t>
  </si>
  <si>
    <t>עבודות איטום חדרי שירותים. =&gt; סה"כ</t>
  </si>
  <si>
    <t>45.00</t>
  </si>
  <si>
    <t>12.00</t>
  </si>
  <si>
    <t>35.00</t>
  </si>
  <si>
    <t>8.00</t>
  </si>
  <si>
    <t>יח</t>
  </si>
  <si>
    <t>עבודות חידוש האיטום גג עליון.</t>
  </si>
  <si>
    <t>פלטות רונדופן (שקע תקע) ע"ג גגות בעובי 5 ס"מ,לרבות שכבת ביטומן 25/75 להדבקה.</t>
  </si>
  <si>
    <t>270.00</t>
  </si>
  <si>
    <t>חידוש האיטום בגגות במערכת של שתי שכבות יריעות ביטומניות משוכללות בעובי 5 מ"מ משופרות בפולימר S.B.S מסוג "פוליפז" או שו"ע עם 250 גרם ארג פוליאסטר,לרבות שכבת פרימר תחתונה מסוג GS 474 או ש"ע,יריעות חיזוק ויריעות חיפוי העולות לפחות 30 ס"מ על מעקה סמוך. גמר יריעה עליונה אגרגט מוטבע. הביצוע כולל ביצוע שלרולקות בגודל 7X7 ס"מ.</t>
  </si>
  <si>
    <t>סרגל אלומיניום מכופף לפי פרט משרד הביטחון בחתך 50/3 מ"מ מקובע עם דבלים לקירות כל 35 ס"מ כולל אטימה במסטיק מסוג סיקה פלקס 1A לאורך הסרגל.</t>
  </si>
  <si>
    <t>90.00</t>
  </si>
  <si>
    <t>אספקה ופיזור של שכבת חצץ בעובי של כ- 10 ס"מ ובגודל אבן מקסימלי של 2 ס"מ.</t>
  </si>
  <si>
    <t>מ"ק</t>
  </si>
  <si>
    <t>600.00</t>
  </si>
  <si>
    <t>עבודות חידוש האיטום גג עליון. =&gt; סה"כ</t>
  </si>
  <si>
    <t>כללי</t>
  </si>
  <si>
    <t>עבודות האיטום יתבצעו בשיטת תכנון ביצוע ע"י ובאחריות הקבלן המבצע. התכנון יתבצע ע"י יועץ איטום מוכר, מאושר ובעל ניסיון בעבודות איטום מהסוג המתואר. הביצוע יתבצע ע"י קבלן רשום ומאושר ע"י המזמין.</t>
  </si>
  <si>
    <t>הקבלן מופנה ומחוייב לתוכן המפרט הכללי לעבודות בנין פרק 05. אחריות על טיב הבידוד והאיטום הינה לתקופה של 10 שנים לפחות.            ההכנות לאיטום כלולות במחיר האיטום ולא ישולם עבורם בנפרד. השימוש בחומרי האיטום ובידוד יהיה כפוף להוראות היצרן ויכלול את כל חומרי העזר המומלצים על ידו.כתב הכמויות הנ"ל הוא כתב כמויות מנחה ויש לקבלן את האפשרות להוסיף ו/או להוריד מערכות איטום לא הכרכיות ו/או להוסיף מערכות איטום והכול בהתאם לאישור המזמין ובאישור המפקח.</t>
  </si>
  <si>
    <t>כללי =&gt; סה"כ</t>
  </si>
  <si>
    <t>עבודות איטום =&gt; סה"כ</t>
  </si>
  <si>
    <t>נגרות ומסגרות אומן</t>
  </si>
  <si>
    <t>דלתות עץ</t>
  </si>
  <si>
    <t>אספקה והתקנה דלת עץ חד כנפית במידות 80/210 ס"מ מתוצרת "פנדור" או ש"ע  לחדר מנהל . גמר הדלת - גמר קאנט מעץ בוק מלא + ציפוי פורמיקה טפ לבחירת האדריכל. המחיר כולל צבע ע"ג המשקוף בגוון לפי בחירה.                                              פירזול לבחירה ואישור המזמין.</t>
  </si>
  <si>
    <t>1.00</t>
  </si>
  <si>
    <t>4,000.00</t>
  </si>
  <si>
    <t>כנ"ל אספקה והתקנה דלת עץ חד כנפית במידות 100/210 ס"מ מתוצרת "פנדור" או ש"ע לשירותי נכים.</t>
  </si>
  <si>
    <t>דלתות עץ =&gt; סה"כ</t>
  </si>
  <si>
    <t>דלתות פח במבנה.</t>
  </si>
  <si>
    <t>אספקה והתקנה של דלת פח חד כנפית במידות של 90/210 כדוגמת שריונית 4011 או ש"ע.                                                 כנף גמר צבע בתנור בגוון לפי בחירה. משקוף לצבע איתן בשתי שכבות ו/או עד לכיסוי מושלם. פירזול וגמר בהתאם לרשימות ו/או אישור המתכנן. פירזול לפי בחירה.</t>
  </si>
  <si>
    <t>2.00</t>
  </si>
  <si>
    <t>אספקה והתקנה מושלמת של דלת פח אטומה כניסה לחדרי שירותים  במידות של 90/210 הדלתות כדוגמת פלדלת או ש"ע. פירזול,כנף, זיגוג בהתאם לרשימות ובאישור המזמין. משקוף גמר צבע איתן בגוון לפי בחירה בשתי שכבות ו/או עד לכיסוי מושלם.</t>
  </si>
  <si>
    <t>אספקה והתקנה של דלת נירוסטה תקנית למטבח חד כנפית במידות של 100/210 בתוספת צוהר עגול בקוטר של כ 40 ס"מ. משקוף נירוסטה 316 תואם. פירזול וגמר בהתאם לרשימות ו/או אישור המתכנן. פירזול לפי בחירה.</t>
  </si>
  <si>
    <t>דלתות פח במבנה. =&gt; סה"כ</t>
  </si>
  <si>
    <t>מחיצות לתאי שירותים.</t>
  </si>
  <si>
    <t>אספקה והתקנה של מערכת מחיצות מתועשות לשירותים המורכבת ממקבץ של 3 תאי שירותים בין קירות, מחיצת ביניים וחזית עם 3 דלתות.        המערכת עשויה מקונסטרוקצית פלב"מ ומילואת לוח עץ מלא לוח טרספה HPL ו/או ש"ע.</t>
  </si>
  <si>
    <t>'קומפ</t>
  </si>
  <si>
    <t>מחיצות לתאי שירותים. =&gt; סה"כ</t>
  </si>
  <si>
    <t>אביזרים מיוחדים לשירותי נכים.</t>
  </si>
  <si>
    <t>אספקה והתקנה מושלמת של מאחז יד מתקפל נירוסטה לצד אסלה דגם 99920018 של שטרן ו/או ש"ע בהתקנה מושלמת בהתאם לרשימות.</t>
  </si>
  <si>
    <t>אספקה והתקנה של מאחז זוויתי 60X60 לצד אסלה מנירוסטה דגם 99920017 של שטרן ו/או ש"ע בהתקנה מושלמת בהתאם לרשימות.</t>
  </si>
  <si>
    <t>1,500.00</t>
  </si>
  <si>
    <t>אספקה והתקנה של מאחז יד ישר 60 ס"מ ע"ג דלת שירותי נכים דגם 99910230 של שטרן ו/או ש"ע בהתקנה מושלמת בהתאם לרשימות.</t>
  </si>
  <si>
    <t>אספקה והתקנה של מאחז יד אנכי 60 ס"מ במלתחות גברים של שטרן ו/או ש"ע בהתקנה מושלמת בהתאם לרשימות.</t>
  </si>
  <si>
    <t>אספקה והתקנה של מאחז יד אופקי 60 ס"מ במלתחות גברים של שטרן ו/או ש"ע בהתקנה מושלמת בהתאם לרשימות.</t>
  </si>
  <si>
    <t>אספקה והתקנה מושלמת של מראה מתכוונת לשירותי נכים 60X40 ס"מ מסגרת נירוסטה ASI דגם 0600T של שטרן ו/או ש"ע.</t>
  </si>
  <si>
    <t>אספקה והתקנה מושלמת של מתקן לנייר אסלה חיצוני נירוסטה סידרת ASI ROVAL דגם 20477SM של חברת שטרן ו/א ש"ע.</t>
  </si>
  <si>
    <t>7.00</t>
  </si>
  <si>
    <t>250.00</t>
  </si>
  <si>
    <t>אספקה והתקנה מושלמת של מתקן לסבון נוזלי מותקן על הקיר מנירוסטה של חברת שטרן ו/א ש"ע.</t>
  </si>
  <si>
    <t>5.00</t>
  </si>
  <si>
    <t>500.00</t>
  </si>
  <si>
    <t>אביזרים מיוחדים לשירותי נכים. =&gt; סה"כ</t>
  </si>
  <si>
    <t>כול האלמנטים כוללים: א. משקופים מפח מגולוון בעובי של 2 מ"מ וברוחב מתאים לקבלת טיח או ריצוף ולקבלת חיפוי חוץ במקומות שידרש.                    ב. כנפי עץ מלא בהתאם לדרישות האדריכל, צבע, איטום המשקוף והכנף, פירזול, מחזיר דלתות, מעצורים וכל המפורט בתוכניות, המפרט הטכני. ג. המחיר כולל הרכבה והצבה של המשקופים. ד. אספקה והתקנה של מזוזות כשרות בכל משקופי הדלתות ( למעט דלתות שירותים ) ובמחיר יסוד של 100 ש"ח/יח'. המחירים כוללים את כול ההתאמות לפתחים הנדרשים להתקנה מושלמת של משקוף לדלת ו/או חלון וכול העיבודים והתיקונים והכול בשלמות.</t>
  </si>
  <si>
    <t>נגרות ומסגרות אומן =&gt; סה"כ</t>
  </si>
  <si>
    <t>עבודות חשמל במבנה.</t>
  </si>
  <si>
    <t xml:space="preserve">הערות </t>
  </si>
  <si>
    <t>כל העבודות כוללות אספקה והתקנה אף אם לא נרשם</t>
  </si>
  <si>
    <t xml:space="preserve"> כל הכמויות ניתנו כאומדנא! התשלום יבוצע על סמך מדידת הכמויות שבוצעו בפועל.</t>
  </si>
  <si>
    <t xml:space="preserve"> כל  גופי  התאורה  יחוזקו  בעזרת  מוטות  הברגה  בקוטר  6  מ"מ לתקרה הקונסטרוקטיבית .</t>
  </si>
  <si>
    <t xml:space="preserve"> המחיר כולל בדיקה/בדיקות חשמל על ידי  בודק  חשמל  סוג  3 פרטי  תשלום ונוכחות בזמן הבדיקה.</t>
  </si>
  <si>
    <t xml:space="preserve"> כל הציוד המותקן יהיה מסוג אלגרו שניידר אלקטריק. כולל קופסאות משולבות לקופסאות מרובעות בלבד</t>
  </si>
  <si>
    <t>מובילים ומוליכים</t>
  </si>
  <si>
    <t>צינור 25 מריכף כבה מאליו</t>
  </si>
  <si>
    <t>מ'</t>
  </si>
  <si>
    <t>צינור 32 מריכף כבה מאליו</t>
  </si>
  <si>
    <t>צינור 42 מריכף כבה מאליו</t>
  </si>
  <si>
    <t>תעלות רשת מסוג נילי עשויות ברזל מגולוון  בגודל  200X85  כולל  מחברים, זויות מקוריות כולל חלק יחסי במיתלים לתיקרה או לקיר.</t>
  </si>
  <si>
    <t>תעלות רשת מסוג נילי עשויות ברזל מגולוון  בגודל  100X85  כולל  מחברים, זויות מקוריות כולל חלק יחסי במיתלים לתיקרה או לקיר.</t>
  </si>
  <si>
    <t>תעלות פח מגולוון בגודל 10X10 כולל מחברים, זויות מקוריות כולל מכסה</t>
  </si>
  <si>
    <t>כבל פיקוד N2XY 15x1.5</t>
  </si>
  <si>
    <t>מובילים ומוליכים. =&gt; סה"כ</t>
  </si>
  <si>
    <t>נקודות שונות</t>
  </si>
  <si>
    <t>נקודת חיבור קיר לכח על פי פירוט בפרק אופני המדידה והמחירים לשקע יחיד</t>
  </si>
  <si>
    <t>נק'</t>
  </si>
  <si>
    <t>תוספת לנקודת חיבור קיר בגין התקנת שקע כפול</t>
  </si>
  <si>
    <t>תוספת לנקודת חיבור קיר בגין התקנת שקע משולש</t>
  </si>
  <si>
    <t>תוספת לנקודת חיבור קיר בגין התקנת חיבור קיר מוגן מים</t>
  </si>
  <si>
    <t xml:space="preserve">תוספת עבור קופסת שקעים משולבת אלגרו שניידר אלקטריק עם ציוד שניידר . הכוללת 4 שקעי חשמל וכן 2 שקעי מחשב </t>
  </si>
  <si>
    <t>נקודות חיבור קיר לטלפון על פי פירוט בפרק אופני המדידה והמחירים</t>
  </si>
  <si>
    <t>נקודות חיבור קיר לטלויזיה כולל שקע רדיו על פי פירוט בפרק אופני  המדידה והמחירים</t>
  </si>
  <si>
    <t xml:space="preserve">נקודה לתקשורת מחשבים הכוללת: מובילים, כבל ג'יגה 4x2xawg 23#   כמוגדר במפרט "קטגורי 7" מחובר בבקצה אחד לאביזר קצה מסוג RJ-45 "קטגורי 7" ובקצה שני מחובר ל PATCH PANEL  הכל מאושר לאחר בדיקות מהירות והנחתה  </t>
  </si>
  <si>
    <t>נקודות חיבור קיר למזגן תלת-פזית על פי פירוט בפרק אופני המדידה והמחירים למזגן בהספק עד 7 KW עם כבלים 5x2.5 כולל צינור 29 עד ליחידה החיצונית והתקנת מפסק 4 קוטבי מוגן מים IP55 עם נורית ביקורת בסמוך ליחידה החיצונית, כולל חפירה בעומק 90 באורך 4 מטרים לפחות</t>
  </si>
  <si>
    <t xml:space="preserve">נקודות חיבור קיר  תלת-פזית על פי פירוט בפרק אופני המדידה והמחירים עם כבלים 5x6 כולל צינור 32 מוגן מים IP55 כולל שקע CEE תלחת פזי עם אינטרלוק מובנה </t>
  </si>
  <si>
    <t>נקודות מאור על פי פירוט בפרק אופני המדידה והמחירים</t>
  </si>
  <si>
    <t>נקודת לחצני הדלקה עבור 6 לחצנים כולל קופסא ל 6 מקומות עם  מתאם  ומכסה מתוצרת "לגרנד" כולל 6 לחצנים עם נוריות ביקורת, כולל כבל פיקוד  13X1.5 N2XY עם צינור 23 מלוח החשמל המזין ועד לקופסא הכל מוכן להפעלה</t>
  </si>
  <si>
    <t>יח'</t>
  </si>
  <si>
    <t>נקודה לדוד מים חשמלי כולל מ"ז דו קוטבי ומנורת סימון, כולל  כבל  3X2.5 N2XY מושחל בצנרת מריכף קוטר 20 מ"מ תה"ט לריצוף ו/או בתקרות כולל חיבור חשמלי לדוד המים, כולל מספק זרם דו קוטבי משוריין ומוגן מים  סמוך  לדוד החשמל כולל חיבור חשמל עד לדוד הכל מושלם קומפלט.</t>
  </si>
  <si>
    <t>נקודת מקרן הכוללת צמת כבלים , 2 כבלי VGA, שלישיית כבלי RCA, כבל HDMI, המסתיימים בקופסת חיבורים סמוך לעמדת הקרנה  וכן בתקרה . בהתאם לפרט</t>
  </si>
  <si>
    <t>נקודות שונות. =&gt; סה"כ</t>
  </si>
  <si>
    <t>הארקות והגנות</t>
  </si>
  <si>
    <t>נקודת הארקה לאביזר מתכתי עם צינור 23 וחוט נחושת  PVC  בחתך  10.  כולל נעלי כבל, שלות הארקה וכל האביזרים הדרושים להארקת האביזר.</t>
  </si>
  <si>
    <t>נקודת גישור בתקרה אקוסטית למערכת הארקה במוליך נחושת עם נעלי כבל בחתך 10 ממ"ר מחוזק לקונסטרוקציית התקרה מגושר לפס הארקות קומתי</t>
  </si>
  <si>
    <t>מערכת הארקת יסודות לבנין כולל ביצוע טבעת הגישור בהיקף המבנה מבוצעת על ידי ברזל מגולבן 4X40 מונח בבטון באופן רציף   ,  יציאות  חוץ,  עליה לפס  השוואת  פוטנציאל,  התחברות  לפס  הארקה  ראשי.  כולל  פס   השוואת פוטנציאל קומפלט.</t>
  </si>
  <si>
    <t>קומפ</t>
  </si>
  <si>
    <t>הארקות והגנות =&gt; סה"כ</t>
  </si>
  <si>
    <t>גופי תאורה</t>
  </si>
  <si>
    <t>כל גופי התאורה יחוזקו לתקרה הקונסטרוקטיבית בעזרת מוט פלדה מתברג בקוטר 6 מ"מ לפחות.</t>
  </si>
  <si>
    <t>כל גופי התאורה יכללו דרייברים איכותיים כדוגמת הלוואר אוסרם או פיליפס</t>
  </si>
  <si>
    <t xml:space="preserve">לדים יהיו תוצרת קרי,או שווה ערך וצבעם יהיה 2700-3000 מעלות קלוין </t>
  </si>
  <si>
    <t xml:space="preserve">גוף לתאורת חירום והכוונה עם שלט יציאה מכל סוג בהתאם לת"י ותקנות הבניה גובה אותיות 15 ס"מ   LED   תוצרת mackwell דגם xy-vex ld5 עם מתאמים לקיר/תקרה/תקרה אקוסטית/תאורת חוץ יכלול ממיר ומצברים לפעולה של 180 דקות </t>
  </si>
  <si>
    <t xml:space="preserve">גוף תאורה פס רציף  עשוי פרופיל אלומיניום עם כיסוי חלבי ברוחב 3 ס"מ להספק מינמלי של 14  ווט למ"א שקוע בתקרה או מותקן על הקיר IP55 </t>
  </si>
  <si>
    <t xml:space="preserve">גוף תאורה  לד מרובע 11X11 עם נורה בהספק מינימלי 11 ווט תוצרת ריגנט דגם קרונוס לד  </t>
  </si>
  <si>
    <t>גוף תאורה כדוגמת מליסה לד להתקנה על התקרה עם נורות לד בהספק של 20 ווט לפחות כולל כיסוי  אקרילי חלבי IP67</t>
  </si>
  <si>
    <t>ג"ת חירום מסוג LED עם נורות 3X1W תוצרת mackwell xylux ld5 ( שיווק אנלטק) עם ממיר ומצברים לפעולה של 180 דקות להתקנה שקועה/עה"ט.</t>
  </si>
  <si>
    <t>לחצן חירום אדום מתוצרת לגרנד עם משטח לחיצה בלתי שביר  כולל  צינור,כבל 4X1.5 N2XY וחיווט ללוח. כדוגמת "לגרנד" 38069</t>
  </si>
  <si>
    <t>גוף תאורה אוסקר ניסקו, עם נורות 2X11W לתאורת מספר בית כולל כיתוב  ותא פוטואלקטרי</t>
  </si>
  <si>
    <t xml:space="preserve">גוף תאורה פנל לד שקוע בתקרה בהספק 22W כדוגמת  medra led 22W regent  אלומיניום מוברש </t>
  </si>
  <si>
    <t>גוף תאורה geo2 led  regent הספק 37 ווט  הדלקה on/off  60X60</t>
  </si>
  <si>
    <t>גוף תאורה geo2 led  regent הספק 80 ווט  הדלקה on/off  120X60</t>
  </si>
  <si>
    <t xml:space="preserve">גוף תאורה להתקנה בפרגולה IP66 עשוי יציקת אלומיניום נורת לד 16W כולל דרייבר תוצרת SIEMS </t>
  </si>
  <si>
    <t>פסי צבירה כדוגמת eutrac 3x25A  שיווק געש או שווה ערך להתקנה על התקרה באופן רציף כולל מחברים מקוריים וזויות</t>
  </si>
  <si>
    <t xml:space="preserve">גוף תאורה לפסי צבירה דגם וריוס געש אלורמה רחבה 2X26 מעלות תפוקה כ 2000 לומן 28W  שיווק געש או שווה ערך </t>
  </si>
  <si>
    <t>גוף תאורה להתקנה חיצונית IP65 כדוגמת סטאר לד געש עם נורת לד 40W</t>
  </si>
  <si>
    <t>גופי תאורה =&gt; סה"כ</t>
  </si>
  <si>
    <t>מערכת גילוי אש/תקשורת</t>
  </si>
  <si>
    <t>המחירים כוללים העברת המתקן בדיקת מכון התקנים עד לאישור סופי.</t>
  </si>
  <si>
    <t>נקודת גילוי אש/ לחצן/ צופר כולל צינרת כבלים קופסאות  מעבר  וכל  הדרוש להשלמת העבודה מהרכזת לאביזר או מאביזר לאביזר.</t>
  </si>
  <si>
    <t>רכזת גילוי אש ממוענת אנלוגית עבור 125 אביזרי קצה ( 80%  מהם  גלאים  ) ניתנת להרחבה על ידי הכנסת כרטיס נוסף כולל חייגן ומצברים  בהתאם  למספר אביזרי הקצה על פי המפרט .</t>
  </si>
  <si>
    <t>גלאי עשן אופטי למערכת גילוי אש ממוענת</t>
  </si>
  <si>
    <t>לחצן גילוי אש</t>
  </si>
  <si>
    <t>צופר אזעקה להתקנה פנימית כולל נצנצ</t>
  </si>
  <si>
    <t>צופר אזעקה להתקנה חיצונית</t>
  </si>
  <si>
    <t>נקודת חיבור לניתוק לוח חשמל ממערכת גילוי אש הכוללת צינור  16  עם  כבל 3X1.5 N2XY מרכזת גילוי אש ללוח החשמל  הראשי  כולל  תיאום  עם  החשמלאי לביצוע העבודה</t>
  </si>
  <si>
    <t>מערכת גילוי אש/תקשרת =&gt; סה"כ</t>
  </si>
  <si>
    <t>מערכת כריזה</t>
  </si>
  <si>
    <t>כל הציוד המפורט בפרק זה מתוצרת TOA או שווה ערך.   כולל  השחלת  כבלים בתוך צנרת תקשורת מוכנה בפיתוח</t>
  </si>
  <si>
    <t>נקודת רמקול כריזה על פי פירוט בפרק אופני המדידה והמחירים</t>
  </si>
  <si>
    <t>רמקולים לכריזה/ רקע שקועים בתיקרה אקוסטית מתוצרת "TOA"  או  שווה  ערך בהספק 10W כולל גריל בגוון שיבחר האדריכל</t>
  </si>
  <si>
    <t>רמקולים לכריזה/ רקע מותקנים חיצונית מוגני מים IP55 לפחות מסוג שופר בהספק של 40W לפחות</t>
  </si>
  <si>
    <t>עמדת כריזה ל-2 אזורים במזכירות בהתאם למפרט.כולל מיקרופון קרדיואידי.</t>
  </si>
  <si>
    <t>מערכת חווט כולל הכנת צנרת/תעלה בין מסד ההגברה במזכירות ועמדת הכריזה .</t>
  </si>
  <si>
    <t>מסד ציוד "19 בהתאם למפרט אשר יכיל את כל הציוד המפורט בפרק זה.</t>
  </si>
  <si>
    <t xml:space="preserve">מגבר בהספק 120W R.M.S , מתאים לזיווד סטנדרטי "19. לפי מפרט.  </t>
  </si>
  <si>
    <t>מערכת מצברים לפעולה של 24 שעות ומטען לגיבוי עבור  מערכת  כריזה  מתאים לזיווד "19</t>
  </si>
  <si>
    <t>מערכת כריזה =&gt; סה"כ</t>
  </si>
  <si>
    <t>לוחות חשמל</t>
  </si>
  <si>
    <t>מבנה לוח ראשי עשוי פח מגולוון בגודל מינימלי של 120X80X40 בהתאם לתקן 1419 IP55 כולל פסי צבירה אפס הארקות , ציוד מותקן אחורי פנלים, קומפלט על פי התכנית. מובהר בזאת גודל הלוח הינו מינימלי ובתנאי שיוותר 25% מקום רזרבי</t>
  </si>
  <si>
    <t>הגנת מנוע כושר ניתוק גבוה עם אפשרות כיול בטווח 6-10 אמפר כדוגמת PKZM</t>
  </si>
  <si>
    <t>מאמת A3x100 כושר ניתוק 22ka עם הגנות טרמיות ומגנטיות כולל סליל ניתוק</t>
  </si>
  <si>
    <t xml:space="preserve">מא"ז 3x40A אופיין C כושר ניתוק 10KA </t>
  </si>
  <si>
    <t xml:space="preserve">מא"ז 3x32A 3x10A- אופיין C כושר ניתוק 10KA </t>
  </si>
  <si>
    <t xml:space="preserve">מא"ז 1x32A 1x10A- אופיין C כושר ניתוק 10KA </t>
  </si>
  <si>
    <t>ממסר פחת 4x40A 30mA טיפוס A</t>
  </si>
  <si>
    <t>מגען עד 3x32A ac3</t>
  </si>
  <si>
    <t>מגען עד 3x20A ac3</t>
  </si>
  <si>
    <t>ממסר צעד 10A</t>
  </si>
  <si>
    <t xml:space="preserve">בורר 7 מצבים </t>
  </si>
  <si>
    <t>שעון פיקוד אלקטרומכני עם מחזור שבועי ורזרבה של 48 שעות</t>
  </si>
  <si>
    <t>ממסר איזו למערכת גילוי אש</t>
  </si>
  <si>
    <t>לוחות חשמל =&gt; סה"כ</t>
  </si>
  <si>
    <t>תקשורת</t>
  </si>
  <si>
    <t>הכנות עבור חברת "בזק" בארון תקשורת ראשי , כולל התקנת גב עץ 20 מ"מ כולל התקנת פסי חיבור מסוג  קורונה  מתנתק  LSA-PLUS  אגניות  נירוסטה  טבעות פיזור. שקע כח, כולל חיווט כל הכבלים המגיעים מן  הקומות,  כולל  פרופיל לחיזוק כבלים כולל שילוט צנרת כניסה ויציאה על ידי דיגלונים. קומפלט  על פי תכנית.(לחילופין התקנה בתוך ארון פוליאסטר  משוריין  40X40X20  תוצרת ענבר או שווה ערך בהתאם לבחירת המזמין)</t>
  </si>
  <si>
    <t>הכנות עבור טלויזיה/ טלויזיה  בכבלים  בארון  תקשורת  ראשי  כולל  התקנת מגברים, גב עץ 17 מ"מ , שקע כח , מפצלים, חיווט מוליכים, שילוט  על  ידי דיגלונים של צנרת כניסה ויציאה, וכל העבודות והציוד הנדרש קומפלט  למבנה על פי תכנית (או לחילופין מותקן בארגז פוליאסטר משוריין 60X40X20  בהתאם לבחירת המזמין).</t>
  </si>
  <si>
    <t>הכנות לתקשורת מחשבים</t>
  </si>
  <si>
    <t>ארגז תקשורת בגובה 6U כמפורט במפרט כולל דלת זכוכית תלוי על הקיר כולל רצף של 4 שקעי 16A במעגל נפרד</t>
  </si>
  <si>
    <t>patch panel cat 7  24 מבואות</t>
  </si>
  <si>
    <t xml:space="preserve">מתג סוויץ מנוהל 10/100/1000MB 24 מבואות poe כולל או בנוסף  2 מבואות 10GB תוצרת סיסקו או שווה ערך </t>
  </si>
  <si>
    <t>תקשורת =&gt; סה"כ</t>
  </si>
  <si>
    <t>עבודות חשמל במבנה =&gt; סה"כ</t>
  </si>
  <si>
    <t>עבודות טיח</t>
  </si>
  <si>
    <t>עבודות טיח פנים.</t>
  </si>
  <si>
    <t>טיח גבס ו/או טיח צמנטי מתאים ע"ג שטחים מישוריים ותקרות סרגל בשני כיוונים. העבודה כוללת: את כול התיקונים הנדרשים בטרם עבודות הטיח,כולל מילוי חורים וסדקים והכנת תשתית לעבודות הטיח. אספקה והתקנה של זווית טיח תיקניות ולכל הגובה הנדרש וגמר טיח בסמוך לחיפוי הקירות.גמר שליכט לבן מוחלק ומוכן לצבע.</t>
  </si>
  <si>
    <t>עבודות טיח פנים. =&gt; סה"כ</t>
  </si>
  <si>
    <t>טיח חוץ וטיח דקורטיבי</t>
  </si>
  <si>
    <t>עבודות הטיח כוללות את כל עבודות ההכנה , הביטונים והתיקונים בטרם התחלת עבודות הטיח. המחיר כולל את כל הפינות המגולוונות הנדרשות. לא ישולם מחיר נוסף בגין ביצוע בעיגול ו/או באלכסון ו/או ביצוע בשטחים קטנים.מחיר הטיח כוללים שכבת הרבצה ראשונית להדבקה ובתוספת ערב אטימות מסוג סיקה טופ 107 ו/או ש"ע.מחירי הטיחכוללים אספקה והתקנה של רשת פלסטיק לזיון שכבות הטיח המוטבעת ובגודל עין של 10/10 מ"מ והכל בהתאם להנחיות המזמין. המחיר כולל את עיבודי הגליפים והמזוזות והקורות הבדלות וכל הנדרש לביצוע מושלם ובמפגש עם חומרים אחרים/חיפויים אחרים.עבודות טיח חוץ כוללים את ביצוע סרגל ההפרדה ו/או פס הפרדה טרפזי במקומות הנדרש</t>
  </si>
  <si>
    <t>טיח חוץ מיישר ומתקן על גבי שטחים מישוריים, אופקיים ו/או אחר לרבות שכבת הרבצה תחתונה ובתוספת ערב אטימות, שכבת טיח מיישרת ובתוספת רשת פלסטיק , ושכבת שליכטה עליונה  מוחלקת על בסיס צמנט לבן ו/או צמנט שחור המשמש כבסיס לציפוי אקרילי מגוון.</t>
  </si>
  <si>
    <t>300.00</t>
  </si>
  <si>
    <t>ציפוי בטיח כורכרי אקרילי בעובי של כ 3 ס"מ לרבות שכבה מקשרת והכל בהתאם להוראות היצרן. המחיר כולל את כל העיבודים הנדרשים במפגש חומרי גמר שונים.</t>
  </si>
  <si>
    <t>ציפוי בטיח צבעוני אקרילי ובגוון ובטקסטורה לפי בחירה בעובי של כ 3 ס"מ לרבות שכבה מקשרת והכל בהתאם להוראות היצרן. המחיר כולל את כל העיבודים הנדרשים במפגש חומרי גמר שונים.</t>
  </si>
  <si>
    <t>התזת סילר ו/או "קנדריי " או ש"ע, חומר שקוף המשמש לאיטום בפני חדירת מים ע"ג מערכת הטיח הנ"ל. הביצוע באישור בכתב מהמזמין.</t>
  </si>
  <si>
    <t>20.00</t>
  </si>
  <si>
    <t>טיח חוץ וטיח דקורטיבי =&gt; סה"כ</t>
  </si>
  <si>
    <t>עבודות הטיח כוללות את כל עבודות ההכנה , הביטונים והתיקונים בטרם התחלת עבודות הטיח. המחיר כולל את כל הפינות המגולוונות הנדרשות. עבודות הטיח יבוצעו מרום ריצוף ועד לתחתית התקרה הקונסטרוקטיבית ו/או התקרה המונמכת ובתוספת 15 ס"מ ו/או לפי הוראת המפקח. לא ישולם מחיר נוסף בגין ביצוע בעיגול ו/או באלכסון ו/אוביצוע בשטחים קטנים.</t>
  </si>
  <si>
    <t>עבודות טיח =&gt; סה"כ</t>
  </si>
  <si>
    <t>עבודות גמר</t>
  </si>
  <si>
    <t>ריצוף וחיפוי בחדרי שירותים.</t>
  </si>
  <si>
    <t>עבודות ריצוף של חדרי שירותים ושירותי נכים בארחי גרניט פורצלן  30X30, 20/20 או אחר. אנטי סלייפ R10. הביצוע יהיה ע"ג חול מיוצב צמנט בכמות של 10 ק"ג/מ"ר. העבודה כוללת:                              1.מישקים בהתאם לתקן. 2.עיבוד שיפועים וביצוע בהתאם לתוכניות. 3.אספקה והתקנה של פסי פליז או אלומיניום ברוחבשל כ-4 ס"מ במפגשי ריצוף או מתחת לדלתות ובכל מקום שידרש וללא תוספת מחיר.                                               הביצוע כולל את עיצוב וחיפוי צינור מוצא האסלה בקרמיקה כחלק מעבודות הריצוף. מחיר יסוד של 50 ש"ח/מ"ר.</t>
  </si>
  <si>
    <t>חיפוי קירות שירותים  בארחי גרניט פורצלן במידות 45/20, או אחר ובשילוב פסי אריחים בטקסטוקה שונה במידות 45/20  מתוצרת נגב קרמיקה ו/או זהבי עצמון ו/או ש"ע. הביצוע יהיה ע"ג שכבת טיח מיישר ואוטם ובהדבקה. העבודה כוללת: 1.מישקים עד 3 מ"מ ובהתאם לדרישת האדריכל.                                          2.מילוי מישקים ברובה אקרילית מתוצרת "mepay" או ש"ע, גוון לפי בחירת האדריכל. 3.המחיר כולל ביצוע טיח מיישר ואוטם בתוספת ערב אטימות סיקה טופ 107 ו/או ש"ע.                                              4.עיבוד סביב אביזרים שונים.                    לא תשולם תוספת מחיר בגין הדרישה הנ"ל ובשילוב מס' גוונים. מחיר</t>
  </si>
  <si>
    <t>110.00</t>
  </si>
  <si>
    <t>ריצוף וחיפוי בחדרי שירותים. =&gt; סה"כ</t>
  </si>
  <si>
    <t>ריצוף בחדרי צוות ומחסנים.</t>
  </si>
  <si>
    <t>עבודות ריצוף של חדר מחסן בארחי גרניט פורצלן במידות 30/30 מתוצרת נגב ו/או זהבי עצמון ו/או ש"ע.                                 הביצוע יהיה בהדבקה ע"ג הריצוף הקיים בחומרים מאושרים. העבודה כוללת: 1.מישקים עד 4 מ"מ ובהתאם לדרישת האדריכל.                                          2.מילוי מישקים ברובה אקרילית מתוצרת "mepay" או ש"ע, גוון לפי בחירת האדריכל. 3.עיבוד שיפועים וביצוע בהתאם לתוכניות. 4.אספקה והתקנה של פסי פליז או אלומיניום ברוחב של כ-4 ס"מ במפגשי ריצוף או מתחת לדלתות ובכל מקום שידרש וללא תוספת מחיר. מחיר יסוד של 40 ש"ח/מ"ר.</t>
  </si>
  <si>
    <t>פנלים מסוג הריצוף הנ"ל ובגובה של כ 10 ס"מ בהיקף החדר.</t>
  </si>
  <si>
    <t>16.00</t>
  </si>
  <si>
    <t>40.00</t>
  </si>
  <si>
    <t>ריצוף בחדרי צוות ומחסנים. =&gt; סה"כ</t>
  </si>
  <si>
    <t>עבודות גמר =&gt; סה"כ</t>
  </si>
  <si>
    <t>עבודות אלומניום.</t>
  </si>
  <si>
    <t>חלון קיפ משתפע פנימה + כנף רשת אלומניום קבועה במידות של 80/210 ס"מ. זיגוג טריפלקס שקוף בהתאם לתקן. גמר בגוון ראל לפי בחירה. הכול בהתאם לרשימות ואישור המזמין.</t>
  </si>
  <si>
    <t>כנ"ל חלון קיפ משתפע פנימה + כנף רשת אלומניום קבועה במידות של 80/150 ס"מ. זיגוג טריפלקס חלבית  בהתאם לתקן. גמר בגוון ראל לפי בחירה. הכול בהתאם לרשימות ואישור המזמין.</t>
  </si>
  <si>
    <t>4.00</t>
  </si>
  <si>
    <t>אספקה והתקנה של מערכת ויטרינה/כניסה ראשית במידות של 300/230 ס"מ              . משקוף,כנף,זיגוג פירזול וגמר בהתאם לרשימות. הדלתות כוללות ידיות בהלה ומחזיר שמן. הכול התאם לרשימות ואישור המזמין.</t>
  </si>
  <si>
    <t>כנ"ל אך במידות של 450/300.</t>
  </si>
  <si>
    <t>אספקה והתקנה של מערכת ויטרינה פנימית במידות של 650/230 ס"מ              . משקוף,כנף,זיגוג פירזול וגמר בהתאם לרשימות.  הדלתות כוללות ידיות בהלה ומחזיר שמן. הכול התאם לרשימות ואישור המזמין.</t>
  </si>
  <si>
    <t>אספקה והתקנה של מערכת ויטרינה חוץ בחזית המבנה במידות של 962/230 ס"מ. משקוף,כנף,זיגוג פירזול וגמר בהתאם לרשימות.   הדלתות כוללות ידיות בהלה ומחזיר שמן. הכול התאם לרשימות ואישור המזמין.</t>
  </si>
  <si>
    <t>עבודות אלומניום. =&gt; סה"כ</t>
  </si>
  <si>
    <t>עבודות האלומיניום יבוצעו בהתאם 1.מפרט מיוחד לעבודות האלומיניום, התקנים הישראלים ודרישות הרשויות והמזמין. 2.רשימות האלומניום.                       3.המחיר כולל עבודות איטום של מלבני החלונות טרם הרכבת המשקופים העיוורים בחומר מסוג "סיקה 107" או ש"ע בכמות של 4 ק"ג למ"ר.4.תיכנון יצור וביטון המשקופים העיוורים ובהתאמה לחזיתות.</t>
  </si>
  <si>
    <t>בנוסף:                                                    5. איטום נוסף ברצועות E.P.D.M בשטח המגע בין משקוף המתכת למלבן הבניה. 6.הזיגוג: בהתאם להנחיות האדריכל ובגוון לפי בחירת האדריכל.                         7.פירזול מעולה בהתאם לרשימות ובאישור האדריכל. 8.מעצורי רצפה מטיב מעולה.         9.מברשות לניקוי מסילות. 10.מחזירי שמן לדלתות וידיות בהלה בהתאם לתקן.מחירי היחידה של עבודות האלומניום כוללים פירוק זהיר ומושלם של חלונות, דלתות וטרינות אלומניום קיימות , תיקונים סביב הפתח וכול ההכנות הנדרשות להתקנת חלון חדש בהתאם לתוכניות.</t>
  </si>
  <si>
    <t>מסגרות חרש וסיכוך.</t>
  </si>
  <si>
    <t>עבודות סיכוך גגות בפנל מבודד.</t>
  </si>
  <si>
    <t>תכנון,אישור וביצוע של מערכת סיכוך גג מבנה ראשי בפנל מבודד בעובי 5 ס"מ. כולל ביצוע של כול המערכות החיבור הראשיות והמשניות, אביזרי החיבור,ברגי נירוסטה,חפיפה של פחים,עבודות האיטום והבידוד הנדרשות.                            העבודה כוללת: ביצוע מושלם  בהתאם לתוכניות, כול הברגי עיגון, ברגים כימים וכול הנדרש בהתאם להנחיות המתכנן,התוכניות פרטי הגג והתוכניות המאושרות .               לא תשולם תוספת מחיר משום סוג בגין דרישות ו/או הנחיות שיצורפו תוך כדי הביצוע ויש לבצע בשלמות בהתאם לתוכניות ו/או ההנחיות.</t>
  </si>
  <si>
    <t>400.00</t>
  </si>
  <si>
    <t>עבודות סיכוך גגות בפנל מבודד. =&gt; סה"כ</t>
  </si>
  <si>
    <t>מסגרות חרש וסיכוך. =&gt; סה"כ</t>
  </si>
  <si>
    <t>נגרות חרש וסיכוך הגג.</t>
  </si>
  <si>
    <t>פרגולות בחזיתות המבנה.</t>
  </si>
  <si>
    <t>תכנון,אישור וביצוע של פרגולות הצללה מעמודים וקורות עץ אורן רב שכבתי בחתכים שונים שעבר תהליך של אימפרגנציה לרבות כול התמיכות,פירזול,עמודים יסודות בטון מזוין והצללה ע"י ענפים מקובעים לקונסטרוקצית עץ  לקבלת 80% .                            עמודי העץ הראשיים יהיו מעץ גושני בחתכים שונים בהתאם לתוכניות ובשילוב פרופילי פלדהRHS בהתאם לתוכניות.                    גמר הפרגולה יהיה בגמר לכה ו/או צבע בגוון לפי בחירה. כול פרטי החיבור בין העמודים הראשיים ליסודות הבטון ו/או בין הפרגולה למבנה ו/או בין העמודים הראשיים למשניים יהיו באלמטי מתכת/מחברי מתכת תיקניים ומאושרים. הכול בהתאם לפרטים בתוכניות.</t>
  </si>
  <si>
    <t>75.00</t>
  </si>
  <si>
    <t>פרגולות בחזיתות המבנה. =&gt; סה"כ</t>
  </si>
  <si>
    <t>סיכוך הגג.</t>
  </si>
  <si>
    <t>סיכוך הגג. =&gt; סה"כ</t>
  </si>
  <si>
    <t>נגרות חרש וסיכוך הגג. =&gt; סה"כ</t>
  </si>
  <si>
    <t>רכיבים מתועשים במבנה.</t>
  </si>
  <si>
    <t>תקרות מנמכות במבנה מבואות</t>
  </si>
  <si>
    <t>תכנון אישור וביצוע של מערכת תקרה אקוסטית , תקרת צמר סלעים,בגודל אלמנט 600/1200 מ"מ או אחר ובשילוב של מערכת גבס אטום כולל סינרים להסדרת המפלסים בחלל הקפיטריה, בר, מידע ומבואות . המערכת תשלב את תעלות מיזוג האוויר, מפזרים,הנמכות ועיצוב לתשתית של גופי תאורה והכל קומפלט כמפורט בתוכניות ובהנחיות המתכנן. המחיר כולל את כול ההכנות, פתיחות מעברים לאביזרים וגופים שונים ושילוב ותליה של תעלות תאורה, גרילים וכול הנדרש בהתאם לתוכניות.</t>
  </si>
  <si>
    <t>100.00</t>
  </si>
  <si>
    <t>כנ"ל אך בגודל תקרה של 600/600 מ"מ ובשילוב סינרי גבס להסדרת המידות. הכול בשלמות לקבלת תקרה אחת מונמכת בחדר המנהל.</t>
  </si>
  <si>
    <t>תקרות מנמכות במבנה מבואות =&gt; סה"כ</t>
  </si>
  <si>
    <t>תקרות מנמכות בשירותים.</t>
  </si>
  <si>
    <t>תכנון אישור,אספקה והתקנה של מערכת תקרה מונמכת/תקרת תותב בחדרי שירותים המורכבת ממגשי פח אטומים, מגולוונים, צבועים בצבע אפוי בתנור בשילוב עם סנורי גבס ירוק אטום. רוחב המגשים 300 מ"מ,עובי הפח 0.6 מ"מ לרבות קונסטרוקצית נשיאה תיקנית.       זויתני אלומיניום ופרופילי 1.5 L+Z מ"מ בהיקף צבועים בצבע קלוי בתנור בגוון RAL התואם את התקרה עצמה וכל החיזוקים, החיבורים וכל חומרי העזר למיניהם. הכל קומפלט כמפורט במפרט ו/או בתקן ו/או בהוראות היצרן ולבחירת האדריכל.</t>
  </si>
  <si>
    <t>תקרות מנמכות בשירותים. =&gt; סה"כ</t>
  </si>
  <si>
    <t>כל עבודות הגבס יבוצעו בהתאם: למפרט הטכני, מפרט חברת סיני, חברת אורבונד ובהתאם לתקן הישראלי והמחמיר מבינהם. לא תשולם תוספת מחיר משום סוג בגין דרישות שיתווספו במהלך הביצוע ו/או הקטנה והגדלה של העבודה. בטרם תחילת העבודות על הקבלן להכין דוגמאות לאישור, על חשבונו לכל סוג וסוג של תקרות ומחיצות. לא תשולם תוספת מחיר עבור עיבוד בעיגול, שיפוע,פתיחת פתחים ,עיבוד שקעים לכל המערכות מכל סוג וחיזוקים של נק קצה למערכות ולפתחים.כול תקרות המגשים מכול סוג יהיו בעובי 0.6 מ"מ בלבד ולא נמוך מהעובי הנ"ל.</t>
  </si>
  <si>
    <t>מחיר עבודות הגבס כוללים: מסלולים וניצבים מפח פלדה מגולוון בעובי מינמלי של 0.6 מ"מ וכל החיבורים,החיזוקים, האיטומים, עיבוד פתחים, רצועות ,קומפריבנד בתחתית וברום הקיר, פרופילי גמר בפינות, הכנה לצביעה וכל חומרי העזר למיניהם.                               יש להשתמש בקונסטרוקציה תיקנית ובעלת עובי דופן מאושר ע"י המזמין. המחיר כולל שפכטל מלא ומוחלק על כל שטחי הגבס ( קירות ותקרות ) גם במקומות שבהם יש גמר צבע. חיבור הקונסטרוקציה הנושאת לתקרת המבנה ולרצפה יהיה בברגים תיקניים ובדיבלי מתכת. לא יותר שימוש בדיבל פלסטיק משום סוג.</t>
  </si>
  <si>
    <t>רכיבים מתועשים במבנה. =&gt; סה"כ</t>
  </si>
  <si>
    <t>עבודות הריסה ופירוק.</t>
  </si>
  <si>
    <t>עבודות פירוק, הריסה והתאמה לביצוע.</t>
  </si>
  <si>
    <t>עבודות פירוק ופינוי זהיר של מערכת קורות פלדה קיימות בכול סוג ומידה ע"ג מבנה הכניסה.                                          העבודה כוללת: ניתוק זהיר של הקורות. פינוי הקורות למקום שיורה המפקח. תיקוני איטום.</t>
  </si>
  <si>
    <t>עבודות ההתאמה ,הפירוקים וההריסות של המבנה כוללים: את עבודות פנים המבנה של פירוק קירות פנים, פירוק ריצוף קיים במקומות הנדרשים וכול הנדרש בעבודות הפנים. את התאמת החזיתות לנדרש כולל ניסור פתחים לחלונות ולדלתות והתאמת המבנה לאלמנטי האלומנים והגמר הנדרשים.</t>
  </si>
  <si>
    <t>עבודות פירוק, הריסה והתאמה לביצוע. =&gt; סה"כ</t>
  </si>
  <si>
    <t>באחריות הקבלן לתאם ולטפל בהעתקת התשתיות הקיימות ומכל סוג בחזיתות המבנים ובין המבנים בתוואי הנדרש ולאפשר פירוק זהיר וחכם.                            באחריות הקבלן לנתק את כול ההזנות של התשתיות הקיימות ועל חשבונו ולהכין חיבור של התשתיות כהזנה חליפית עד לגמר עבודות השיפוץ והבניה במבנה. בגין הטיפול, הפירוק והעתקה הקבלן לא יהיה ראשי לתוספת מחיר והמחיר כלול במחירי היחידה של הצעה זו.                         התשתיות הרלוונטיות: מים, חשמל, ביוב וניקוז, צנרת ניקוז מכל סוג, טיפול בבריכות מים וניקוז, ארונות חשמל ותקשורת וכו'.</t>
  </si>
  <si>
    <t>עבודות הפירוק, ניסור,הריסה והתאמת המבנה לנדרש מתבצעת על פי תוכנית פירוקים והריסת הקיים תוכנית X003.</t>
  </si>
  <si>
    <t>עבודות התמיכה, הריסה והפינוי יתבצעו בשלביות בהתאם לתוכניות ואישור המתכנן. תוכנית ההריסה שתימסר לקבלן היא תוכנית של שלביות הביצוע ואזורי ההריסה ויש להציג את תכנון הביצוע המושלם למתכנן לקבלת האישור.</t>
  </si>
  <si>
    <t>בטרום עבודות ההריסה יש לקבל את אישור המתכנן לביצוע הנ"ל.</t>
  </si>
  <si>
    <t>כל עבודות הפירוקים וההריסות יבוצעו ע"י דיסק יהלום והמחירים יכללו תיקונים והשלמות של בטון,טיח, וריצוף והחזרת השטח לקדמותו בהתאם להנחיות המפקח.פירוקי קירות, קורות, עמודים, תקרות וכו'  כוללים את כל שעליהם כמו: בלוקים, בטון, ברזל, טיח, ריצוף וכו'.הקבלן מופנה ומחוייב לתוכן המפרט הכללי לעבודות הנין והנחיות משרד הבטיחות והגיהות בכל הקשור לעבודות פירוק והריסה. על הקבלן לסלק  כל חומר מהריסות הפירוקים והבניה למקום שפך מאושר ע"י הרשויות. לא תשולם תוספת מחיר בגין פינוי לאתר שפיכה המרוחק מהאתר. כל ההריסות יהיו באחריותו הבלעדית של הקבלן המבצע וכל הנזקים שיגרמו למבנים קימים כתוצאה מהריסה יתוקנו על ידו ועל חש</t>
  </si>
  <si>
    <t>עבודות האלומיניום יבוצעו בהתאם 1.מפרט מיוחד לעבודות האלומיניום, התקנים הישראלים ודרישות הרשויות והמזמין. 2.רשימות האלומניום.   3.המחיר כולל עבודות איטום של מלבני החלונות טרם הרכבת המשקופים העיוורים בחומר מסוג "סיקה 107" או ש"ע בכמות של 4 ק"ג למ"ר. 4.תיכנון יצור וביטון המשקופים העיוורים ובהתאמה לחזיתות.  5. איטום נוסף ברצועות E.P.D.M בשטח המגע בין משקוף המתכת למלבן הבניה. 6.הזיגוג: בהתאם להנחיות האדריכל ובגוון לפי בחירת האדריכל. 7.פירזול מעולה בהתאם לרשימות ובאישור האדריכל. 8.מעצורי רצפה מטיב מעולה. 9.מברשות לניקוי מסילות. 10.מחזירי שמן לדלתות וידיות בהלה בהתאם לתקן.מחירי היחידה של עבודות האלומ</t>
  </si>
  <si>
    <t>עבודות הריסה ופירוק. =&gt; סה"כ</t>
  </si>
  <si>
    <t>ריהוט וציוד מורכב בבנין.</t>
  </si>
  <si>
    <t>אביזרים לשירותים ומלתחות.</t>
  </si>
  <si>
    <t>אספקה והתקנה של סבוניה ממשטח שיש תוצרת "בובריק " דגם B-822 או ש"ע מאושר.</t>
  </si>
  <si>
    <t>אספקה והתקנה של מתקן מגבות מייר מנירוסטה תוצרת "בובריק " דגם B-4262 או ש"ע מאושר.</t>
  </si>
  <si>
    <t>3.00</t>
  </si>
  <si>
    <t>1,000.00</t>
  </si>
  <si>
    <t>אספקה והתקנה של פח אשפה מנירוסטה תוצרת "בובריק " דגם B-279 או ש"ע מאושר.</t>
  </si>
  <si>
    <t>אספקה והתקנה של מתקן לנייר תועלת מנירוסטה תוצרת "בובריק " דגם B-687 או ש"ע מאושר.</t>
  </si>
  <si>
    <t>אספקה והתקנה של מתלה נירוסטה ע"ג דלת תוצרת "בובריק " דגם B-670 או ש"ע מאושר.</t>
  </si>
  <si>
    <t>אספקה והתקנה של סבוניה מנירוסטה תוצרת "בובריק " דגם B-2112 או ש"ע מאושר.</t>
  </si>
  <si>
    <t>אספקה והתקנה של מאחז יד מתרומם מנירוסטה דגם B-4998 של " בובריק " או ש"ע מאושר.</t>
  </si>
  <si>
    <t>אספקה והתקנה של ידית אחיזה 60/60 ס"מ מנירוסטה מק"ט R1374 של " שינזון , ו/או ש,ע מאושר.</t>
  </si>
  <si>
    <t>אספקה והתקנה של מדף זכוכית בצידי מראה בהתאם לתוכניות.</t>
  </si>
  <si>
    <t>אביזרים לשירותים ומלתחות. =&gt; סה"כ</t>
  </si>
  <si>
    <t>ריהוט וציוד מורכב בבנין. =&gt; סה"כ</t>
  </si>
  <si>
    <t>עבודות ציפוי אפוקסי.</t>
  </si>
  <si>
    <t>ציפוי אפוקסי במבנה רב תכליתי</t>
  </si>
  <si>
    <t>צביעת אפוקסי במבנה הרב תכליתי, חדר מנהל ומטבח במערכת אפוקסית לרבות הכנת השטח ע"י קירצוף מכני ,שטיפה במים, שיכבת יסוד אפילוק שקוף ו/או ש"ע בעובי 30 מיקרון, כושר כיסוי 16 מ"ר/ליטר, שכבת ביניים פוליכמכיור מגוון בגוון RAL בעובי 70 מיקרון ושכבה עליונה טמגלס משי בגוון RAL בעובי 40 מיקרון .</t>
  </si>
  <si>
    <t>פנל PVC בגובה 10 ס"מ בחדרים.</t>
  </si>
  <si>
    <t>ציפוי אפוקסי במבנה רב תכליתי =&gt; סה"כ</t>
  </si>
  <si>
    <t>עבודות ציפוי אפוקסי. =&gt; סה"כ</t>
  </si>
  <si>
    <t>עבודות סלילת כבישים ומדרכות</t>
  </si>
  <si>
    <t>עבודות אספלט</t>
  </si>
  <si>
    <t>ציפוי יסוד באמולסיה ביטומנית בשיעור 1 לליטר/מ"ר</t>
  </si>
  <si>
    <t>700.00</t>
  </si>
  <si>
    <t>שכבת אספלט מקשרת נושאת עליונה תא"צ 19 ("3/4) בעובי 6 ס"מ</t>
  </si>
  <si>
    <t>מישק התחברות אספלט קיים לאספלט חדש, כולל ניסור שכבת האספלט וסילוק רצועה ברוחב 30 ס"מ.</t>
  </si>
  <si>
    <t>עבודות אספלט =&gt; סה"כ</t>
  </si>
  <si>
    <t>עבודות סלילת כבישים ומדרכות =&gt; סה"כ</t>
  </si>
  <si>
    <t>קוי מים, ביוב ותעול.</t>
  </si>
  <si>
    <t>עבודות של צנרת ביוב</t>
  </si>
  <si>
    <t>צינורות פוליאתילן מצולב ?160 "פקסגול" דרג 10 מונחים בקרקע עם עטיפת חול בעומק 1.75÷2.25 מ'.</t>
  </si>
  <si>
    <t>70.00</t>
  </si>
  <si>
    <t>צנרות כנ"ל, אך בעומק 2.25÷2.75 מ'.</t>
  </si>
  <si>
    <t>צנרות כנ"ל, אך בעומק 2.75÷3.25 מ'.</t>
  </si>
  <si>
    <t>צנרות כנ"ל, אך בעומק 3.25÷3.75 מ'.</t>
  </si>
  <si>
    <t>שוחות בקרה עגולות מחוליות ותחתית טרומיות מבטון לפי ת"י 658 בקוטר פנימי 100 ס"מ עם תקרה בינונית ומכסה בקוטר 60 ס"מ ממין B125  (12.5 טון), שלבי דריכה וכל האביזרים, לרבות פתחים עבור צנורות כניסה ויציאה ואטימה בין החוליות מסוג "איטופלסט" או F200 פרו-סטיק", או ש"ע, ובידוד חיצוני של השוחה  בעומק 2.25÷1.75מ'.</t>
  </si>
  <si>
    <t>שוחה כנ"ל, אך בקוטר פנימי 200 ס"מ ובעומק 3.75÷4.25 מ'</t>
  </si>
  <si>
    <t>חיבור צנור ביוב ?160 לשוחה קיימת כולל כל עבודות החפירה, עבודות החיבור, שאיבות, הטיית שפכים, מחבר שוחה, עיבוד המתעל וכל החומרים הדרושים, לרבות בידודחיצוני של השחה בהתאם להוראות המפרט המיוחד.</t>
  </si>
  <si>
    <t>ניקוי ושטיפה של קוי ביוב.</t>
  </si>
  <si>
    <t>95.00</t>
  </si>
  <si>
    <t>30.00</t>
  </si>
  <si>
    <t>צילום קוי ביוב</t>
  </si>
  <si>
    <t>מפל חיצוני ?160 מצנורות פוליאתילן מצולב דרג 10, עטוף בבטון ב-20.</t>
  </si>
  <si>
    <t>תוספת למחיר השוחות והתאים שעומקם עד 2.75 מ', עבור מילוי כל החפיר ביציקת CLSM</t>
  </si>
  <si>
    <t>תוספת מחיר הצנורות בכל קוטר ובכל עומק עד  3.0 מ' עבור מילוי כל החפיר בחול נקי בהידוק מבוקר.</t>
  </si>
  <si>
    <t>עבודות של צנרת ביוב =&gt; סה"כ</t>
  </si>
  <si>
    <t>קוי מים, ביוב ותעול. =&gt; סה"כ</t>
  </si>
  <si>
    <t>01</t>
  </si>
  <si>
    <t>עבודות עפר.כללי.</t>
  </si>
  <si>
    <t>01.06</t>
  </si>
  <si>
    <t>עבודות עפר למשטחי בטון,קירות ואחר.</t>
  </si>
  <si>
    <t>חפירה ו/או חציבה מקומית למפלסים הנדרשים לקירות תומכים, ספסלי ישיבה, טריבונות, שבילים ואחר לרבות העמסה הובלה ופזור באתר העבודה ו/או פינוי החומר העודף לאתר שפיכה בהתאם להנחיות המזמין. לא תשולם תוספת מחיר משום סוג בגין מרחקי הובלה ו/או תשלום אגרות שפיכה וכו'.</t>
  </si>
  <si>
    <t>עבודות הידוק שתית של תחתית  חפירה ל98% מודיפייד א. א.שהו ו/או בהתאם להנחיות היועץ.</t>
  </si>
  <si>
    <t>אספקה, פיזור והידוק של מצע סוג א' בעובי שידרש בהתאם להנחיות  יועץ קרקע ובכל מקום שיידרש במבנה. המחיר כולל  הידוק בשכבות של 20 ס"מ כ"א לצפיפות 98% מודיפייד א.א.שהו.</t>
  </si>
  <si>
    <t>1,200.00</t>
  </si>
  <si>
    <t>עבודות עפר למשטחי בטון,קירות ואחר. =&gt; סה"כ</t>
  </si>
  <si>
    <t>01פרק</t>
  </si>
  <si>
    <t>עבודות העפר יבוצעו בהתאם להנחיות יועץ הקרקע. במחירי עבודות עפר כלולים בין היתר אגרות והטלים למטמנות ולאתרי שפיכה מאושרות ע"י הרשויות. לא תשלום תוספת מחיר בגין מרחקי הובלה לאתרי פינוי פסולת המרוחקים מהאתר ולכל מרחק שהוא.</t>
  </si>
  <si>
    <t>01פרק =&gt; סה"כ</t>
  </si>
  <si>
    <t>עבודות עפר.כללי. =&gt; סה"כ</t>
  </si>
  <si>
    <t>עבודות בטון יצוק באתר.</t>
  </si>
  <si>
    <t>קירות מחיצה.</t>
  </si>
  <si>
    <t>רשתות וברזלי זיון בקטרים שונים בהתאם לתוכניות.</t>
  </si>
  <si>
    <t>טון</t>
  </si>
  <si>
    <t>קירות מחיצה. =&gt; סה"כ</t>
  </si>
  <si>
    <t>ספסלי ישיבה.</t>
  </si>
  <si>
    <t>ספסלי ישיבה. =&gt; סה"כ</t>
  </si>
  <si>
    <t>מהלכי מדרגות.</t>
  </si>
  <si>
    <t>יציקת שכבת בטון רזה בעובי 5 ס"מ מתחת ליסודות ספסל הישיבה בפיתוח והכול בהתאם להנחיות יועץ הקרקע.</t>
  </si>
  <si>
    <t>10.00</t>
  </si>
  <si>
    <t>מוטות פלדה מצולעים ורשתות מרותכות בכל הקטרים והאורכים לזיון הבטון.</t>
  </si>
  <si>
    <t>מהלכי מדרגות. =&gt; סה"כ</t>
  </si>
  <si>
    <t>מערכת טריבונות ישיבה.</t>
  </si>
  <si>
    <t>יציקת מערכת קירות עבור מדרגות  ישיבה בגמר מעוגל ו/או ישר וכולל יסוד בטון בהתאם לתוכניות.                                         הבטון ב-30 בדרגת חשיפה 4.    הביצוע כולל עיבוד תפרים בין הקירות, מילוי בקלקר ומסטיק פולאורטני, מעברי ניקוז וכול הנדרש לביצוע מושלם בהתאם לתוכניות.</t>
  </si>
  <si>
    <t>מערכת טריבונות ישיבה. =&gt; סה"כ</t>
  </si>
  <si>
    <t>עבודות בטון שבילים ומשטחים.</t>
  </si>
  <si>
    <t>1,400.00</t>
  </si>
  <si>
    <t>יציקת משטחי בטון ושבילים בין המבנים בעובי של כ 10 ס"מ כולל עיבוד שיפועים וגמר שבילי הבטון בגמר מסרק בהתאם לדוגמא מאושרת.  הביצוע יהיה במשבצות בגודל ובהתאם להנחיות המתכנן בכדי להימנע מסדיקה פלסטית. בין כול משטח למשנהו המרווח ימולא בחומר גמיש מסטיק מסוג סיקה פרו3 ו/או ש"ע ע"ג פרופיל גיבוי תואם.</t>
  </si>
  <si>
    <t>עבודות בטון שבילים ומשטחים. =&gt; סה"כ</t>
  </si>
  <si>
    <t>הערות כללי.</t>
  </si>
  <si>
    <t>הערות כללי. =&gt; סה"כ</t>
  </si>
  <si>
    <t>עבודות בטון יצוק באתר. =&gt; סה"כ</t>
  </si>
  <si>
    <t>עבודות נגרות ומסגרות אומן.</t>
  </si>
  <si>
    <t>עבודות מסגרות שונות.</t>
  </si>
  <si>
    <t>חלקי המתכת יהיו מגולבנים לפחות 90 מיקרון.  גמר צבע בתנור ו/או איתן ו/או מערכת פעם אחת ודי בגוון לפי בחירה. המחיר כולל את כל הפלטקות, מחברי גזירה, עוגנים, שילוב עם חיפוי אבן חוץ, רוזטות וכל הנדרש להתקנה מושלמת.אספקה והתקנה של מאחז יד מצינור מגולוון עגול וחלול בקוטר 50 מ"מ בצידי מדרגות. הביצוע בהתאם לתוכניות , פרט 3 בתוכניות וכולל את כל המחברים, פח מכופף בעובי 8 מ"מ, דיסקיות מתכת  וכל הנדרש להתקנה מושלמת בהתאם להנחיות המתכנן. גמר מגולוון ובצבע איתן בגוון לבחירה.</t>
  </si>
  <si>
    <t>אספקה והתקנה של מעקה מתכת וכולל מאחז יד עליון בקוטר 50 מ"מ פרט 11בתוכנית ובהתאם לרשימות. המעקה בגובה 110 מורכב מעמודים ראשים RHS60/60/4 מגולוון מעוגן לבטון בהתאם לפרטים. חלוקה פנימית של 7 כבלי פלב"ם אופקיים בקוטר 12 מ"מ. עוגנים, ברגים, השלמות יציקה  וכל הנדרש להתקנה מושלמת בהתאם לתוכניות ו/או הנחיותהמזמין.</t>
  </si>
  <si>
    <t>185.00</t>
  </si>
  <si>
    <t>עבודות מסגרות שונות. =&gt; סה"כ</t>
  </si>
  <si>
    <t>כל עבודות המסגרות יבוצעו בהתאם להנחיות המתכנן ותקן הישראלי. כל חלקי המתכת יהיו מגולוונים בחם וכולל גמר צבע איתן ו/או צבע בתנור בגוון לפי בחירה. בדלתות, עץ, פח, דלתות אש ודלתות פח: כול האלמנטים כוללים: א. משקופים מפח מגולוון בעובי של 2 מ"מ וברוחב מתאים לקבלת שן טיח או ריצוף ולקבלת חיפוי חוץ במקומות שידרש. ב. צבע, איטום המשקוף והכנף,פירזול, מחזיר דלתות, מעצורים וכל המפורט בתוכניות, המפרט הטכני.                                       ג. המחיר כולל הרכבה והצבה של המשקופים לרבות הגנה קשיחה על אלמנטי המסגרות לאורך כל תקופת הביצוע עד למסירה למזמיןכל חלקי המתכת יהיו מגולבנים לפחות 90 מיקרון. גמר צבע בת</t>
  </si>
  <si>
    <t>עבודות נגרות ומסגרות אומן. =&gt; סה"כ</t>
  </si>
  <si>
    <t>מתקני חשמל</t>
  </si>
  <si>
    <t>מובילים</t>
  </si>
  <si>
    <t>צינורות פלסטיים שרשוריים דו שכבתיים בקוטר 50</t>
  </si>
  <si>
    <t>צינורות פלסטיים שרשוריים דו שכבתיים בקוטר 75</t>
  </si>
  <si>
    <t>צינורות פלסטיים שרשוריים דו שכבתיים בקוטר "6.</t>
  </si>
  <si>
    <t>צינורות פלסטיים שרשוריים דו שכבתיים בקוטר "4.</t>
  </si>
  <si>
    <t>מובילים. =&gt; סה"כ</t>
  </si>
  <si>
    <t>כבלים ומוליכים.</t>
  </si>
  <si>
    <t>01.08.02.0030</t>
  </si>
  <si>
    <t>כבלים מסוג NA2XY בחתך 4X240 ממ"ר מושחלים בצינורות או מונחים בתעלות או על סולמות או טמונים בקרקע.</t>
  </si>
  <si>
    <t>כבלים מסוג NA2XY בחתך 4X150 ממ"ר מושחלים בצינורות או מונחים בתעלות או על סולמות או טמונים בקרקע.</t>
  </si>
  <si>
    <t>כבלים מסוג NA2XY בחתך 3x70+35 ממ"ר מושחלים בצינורות או מונחים בתעלות או על סולמות או טמונים בקרקע.</t>
  </si>
  <si>
    <t>01.08.02.0040</t>
  </si>
  <si>
    <t>כבלים מסוג N2XY בחתך 5X10 ממ"ר מושחלים בצינורות או מונחים בתעלות או על סולמות או טמונים בקרקע.</t>
  </si>
  <si>
    <t>כבלים מסוג N2XY בחתך 5X16 ממ"ר מושחלים בצינורות או מונחים בתעלות או על סולמות או טמונים בקרקע.</t>
  </si>
  <si>
    <t>מוליכי נחושת גלויים בחתך 35 ממ"ר.</t>
  </si>
  <si>
    <t>מוליכי נחושת גלויים בחתך70  ממ"ר.</t>
  </si>
  <si>
    <t>01.08.02.0150</t>
  </si>
  <si>
    <t>מוליכי נחושת גלויים בחתך120 ממ"ר.</t>
  </si>
  <si>
    <t>כבלים ומוליכים =&gt; סה"כ</t>
  </si>
  <si>
    <t>חפירות יציקות ובניות.</t>
  </si>
  <si>
    <t>חפירת ו/או חציבת תעלות לכבלים ברוחב 40 ס"מ עומק 90 ס"מ.</t>
  </si>
  <si>
    <t>תאי בקרה טרומיים בקוטר 100 ס"מ ובעומק עד 120 ס"מ לרבות מכסה 8 טון מוקף טבעת פלדה ורצפת חצץ בעובי 5 ס"מ.</t>
  </si>
  <si>
    <t>כיסוי צנרת ע"י חול מובא כולל הידוק.</t>
  </si>
  <si>
    <t>גומחא לחשמל עשויה בטון ב- 30 בגודל ברוטו 220 רוחב פנים 90 קירות 10 גובה מעל הקרקע 150 בהתאם לפרט כולל חפירת בור הצבת הגומחא פילוסה והשבת המקום למצב הראשוני כולל הובלה התקנה קומפלט</t>
  </si>
  <si>
    <t>גומחא לחשמל עשויה בטון ב- 30 בגודל ברוטו 220 רוחב פנים 140 קירות 10 גובה מעל הקרקע 150 בהתאם לפרט כולל חפירת בור הצבת הגומחא פילוסה והשבת המקום למצב הראשוני כולל הובלה התקנה קומפלט</t>
  </si>
  <si>
    <t>גומחא לחשמל עשויה בטון ב- 30 בגודל ברוטו 220 כוללת 2 תאים ברוחב 100 עומק 60 נטו כולל דלת הגנה בהתאם לפרט חברת חשמל ולפרט בתכניות רוחב  קירות 10 גובה מעל הקרקע 250 בהתאם לפרט כולל חפירת בור הצבת הגומחא פילוסה והשבת המקום למצב הראשוני כולל הובלה התקנה קומפלט כולל משיכת בסיס הארון מחברת חשמל כולל ביצוע הארקה מקומית ושרוולי מעבר</t>
  </si>
  <si>
    <t>חפירות יציקות ובניות. =&gt; סה"כ</t>
  </si>
  <si>
    <t>רשתות עיליות.</t>
  </si>
  <si>
    <t xml:space="preserve">גוף תאורה בולרד עם נורת לד עשוי יציקת אלומיניום בגובה 100 ס"מ כולל יסוד בטון בגודל 50X50X50 בהתאם לפרט </t>
  </si>
  <si>
    <t>גוף תאורה שקוע בקיר פיתוח עשוי יציקת אלומיניום IP67 לפחות כולל רפרפרה כדוגמת simes eos rectangular</t>
  </si>
  <si>
    <t>גוף תאורה שקוע בפרגולה כולל נורת לד 15W בהתאם לפרט בתכנית</t>
  </si>
  <si>
    <t>רשתות עיליות  =&gt; סה"כ</t>
  </si>
  <si>
    <t>לוחות חשמל.</t>
  </si>
  <si>
    <t>01.08.05.0070</t>
  </si>
  <si>
    <t>מבנה לוח חשמל ראשי בצמוד לחברת חשמל עשוי פח מגובלן IP55 לפחות כולל גגון מותקן בתוך נישה סגורה עם דלת . הלוח כולל את כל הציוד, האביזרים, פסי צבירה, אפס הארקה, בהתאם לתכנית קומפלט מוכן לפעולה.</t>
  </si>
  <si>
    <t>מבנה לוח חשמל ראשי מספר 1  בנוי מארגז פוליאסטר משוריין IP559 לפחות בגודל "2" בהתאם לפרט. הלוח כולל את כל הציוד, האביזרים, פסי צבירה, אפס הארקה, בהתאם לתכנית קומפלט מוכן לפעולה.</t>
  </si>
  <si>
    <t>01.08.05.0090</t>
  </si>
  <si>
    <t>מבנה לוח חשמל  משני מספר 2 בנוי מארגז פוליאסטר משוריין IP559 לפחות בגודל "1" בהתאם לפרט. הלוח כולל את כל הציוד, האביזרים, פסי צבירה, אפס הארקה, בהתאם לתכנית קומפלט מוכן לפעולה.</t>
  </si>
  <si>
    <t>מבנה לוח חשמל  משני עבור מבנה סטנדרטי בנוי מארגז פוליאסטר משוריין IP559 לפחות בגודל "0" בהתאם לפרט. הלוח כולל את כל הציוד, האביזרים, פסי צבירה, אפס הארקה, בהתאם לתכנית קומפלט מוכן לפעולה.</t>
  </si>
  <si>
    <t>לוחות חשמל. =&gt; סה"כ</t>
  </si>
  <si>
    <t>מתקני חשמל =&gt; סה"כ</t>
  </si>
  <si>
    <t>עבודות הטיח כוללות את כל עבודות ההכנה , הביטונים והתיקונים בטרם התחלת עבודות הטיח. המחיר כולל את כל התיקונים, ההכנות, סגירת מעברים ופתחים וכול ההכנות הנדרשות לביצוע טיח דקורטיבי צבעוני.                    לא ישולם מחיר נוסף בגין ביצוע בעיגול ו/או באלכסון ו/או ביצוע בשטחים קטנים. מחיר הטיח כוללים שכבת הרבצה ראשונית להדבקה ובתוספת ערב אטימות מסוג סיקה טופ 107 ו/או ש"ע. מחירי הטיח כוללים אספקה והתקנה של רשת פלסטיק לזיון שכבות הטיח המוטבעת ובגודל עין של 10/10 מ"מ והכל בהתאם להנחיות המזמין. המחיר כולל את עיבודי הגליפים והמזוזות וכל הנדרש לביצוע מושלם ובמפגש עם חומרים אחרים/חיפויים אחרים. עבודות טיח</t>
  </si>
  <si>
    <t>טיח חוץ מיישר ומתקן על גבי שטחים מישוריים, אופקיים ו/או אחר כתשתית לעבודות טיח צבעוני ובמקומות הנדרשים לרבות שכבת הרבצה תחתונה ובתוספת ערב אטימות, שכבת טיח מיישרת ובתוספת רשת פלסטיק , ושכבת שליכטה עליונה מוחלקת על בסיס צמנט לבן ו/או צמנט שחור המשמש כבסיס לציפוי אקרילי מגוון.</t>
  </si>
  <si>
    <t>ציפוי בטיח כורכרי אקרילי בעובי של כ 3 ס"מ לרבות שכבה מקשרת, רשת פלסטיק לזיון והתחברות בין שכבות הטיח הקיים והחדש, והכל בהתאם להוראות היצרן.               המחיר כולל את כל העיבודים הנדרשים במפגש חומרי גמר שונים.</t>
  </si>
  <si>
    <t>עבודות הטיח כוללות את כל עבודות ההכנה , הביטונים והתיקונים בטרם התחלת עבודות הטיח. המחיר כולל את כל הפינות המגולוונות הנדרשות. לא ישולם מחיר נוסף בגין ביצוע בעיגול ו/או באלכסון ו/או ביצוע בשטחים קטנים.</t>
  </si>
  <si>
    <t xml:space="preserve">עבודות אבן </t>
  </si>
  <si>
    <t>חיפוי וגמר קירות בהיקף המבנה.</t>
  </si>
  <si>
    <t>קופינג מאבן גושנית בעיבוד בהתאם  לפרטים , פרט  2 ואחר בהתקנה משולמת</t>
  </si>
  <si>
    <t>חיפוי וגמר קירות בהיקף המבנה. =&gt; סה"כ</t>
  </si>
  <si>
    <t>המחירים כוללים גמר האבן בהתאם לנדרש, עיבוד מגרעות במקצועות ופינות הבנין. המחיר יכלול עיבוד הכוחלה בגוון ובצורה שייבחר האדריכל בתוספת ערב אטימות. כחול המישק לפי דוגמת שתאושר. הכיחול התחתון יהיה ע"י כרמופלקס או ש"ע בצבע האבן. מחיר האבן יכלול חיתוך אבן בשיפוע, בעיגול ובצורה קשתית.</t>
  </si>
  <si>
    <t>העבודה כוללת את מחיר האבן, חומר שחור, דבקים בהתאם לאישור המזמין. איטום קירות בטיח צמנטי מיישר ובתוספת ערב אטימות ו/או בהתזה צמנטית. בנוסף מחיר עבודות האבן כולל גם זוויתנים מגולוונים בחתך 100/100/10ס"מ בהתאם להנחיות המתכנן, אלמנטי פלב"מ בעובי 3.5 מ"מ והכל בהתאם לפרטי האדריכלות והקונסטוקציה.הקבלן יציג אישור ממכון התקנים לטיב האבן שהוא הולך לבצע, סוג האבן וצבע האבן וכן עיבוד וסיתות מכל סוג יהיו תואמים להאבן הנבחרת ע"י האדריכל . הקבלן מופנה ומחויב לתוכן המפרט הכללי לעבודות בנין פרק 14 ותקן ישראלי של מכון התקנים. קבלן יכין מבעוד מועד דוגמאות אבן וכוחלה מתאים ל</t>
  </si>
  <si>
    <t>נגרות חרש.</t>
  </si>
  <si>
    <t>תכנון,אישור וביצוע של פרגולות הצללה מעמודים וקורות עץ אורן רב שכבתי בחתכים שונים שעבר תהליך של אימפרגנציה לרבות כול התמיכות,פירזול,עמודים יסודות בטון מזוין והצללה ע"י ענפים מקובעים לקונסטרוקצית עץ  לקבלת 80% .                            עמודי העץ הראשיים יהיו מעץ גושני בחתכים שונים בהתאם לתוכניות ובשילוב פרופילי פלדהRHS בהתאם לתוכניות.                    גמר הפרגולה יהיה בגמר לכה ו/או צבע בגוון לפי בחירה. כול פרטי החיבור בין העמודים הראשיים ליסודות הבטון ו/או בין הפרגולה למבנה ו/או בין העמודים הראשיים למשניים יהיו באלמטי מתכת/מחברי מתכת תיקניים ומאושרים. הכול בהתאם לתוכניות הפרגולות.</t>
  </si>
  <si>
    <t>משטחי דק עץ.</t>
  </si>
  <si>
    <t>אספקה והתקנה של דק עץ אורן בעובי של 5 ס"מ ע"ג מריש עץ אורן והכול בהתאם  לפרטים. העץ עבר תהליך אימפרגנציה, מהוקצע 4 צדדים כולל קנט מעוגל בחזית  ובגמר צבע לזור או ש"ע בשלוש שכבות.               ההתקנה ע"ג מרישי עץ לפילוס בהתקנה סמויה עם ברגי נירוסטה והכול בשלמות.</t>
  </si>
  <si>
    <t>60.00</t>
  </si>
  <si>
    <t>משטחי דק עץ. =&gt; סה"כ</t>
  </si>
  <si>
    <t>אספקה והתקנה של לוחות עץ איפאה בעובי של 14 מ"מ ברוחב של 5 ס"מ ובאורך של 42 ס"מ  לחיפוי ספסלי ישיבה המשולבים בקירות אבן פריט 1ברשימות ובהתאם לפרטים. העץ עבר תהליך אימפרגנציה, מהוקצע 4 צדדים כולל קנט מעוגל בחזית  ובגמר צבע לזור או ש"ע בשלוש שכבות.               ההתקנה ע"ג מרישי עץ לפילוס בהתקנה סמויהעם ברגי נירוסטה והכול בשלמות.</t>
  </si>
  <si>
    <t>גדר ענפים.</t>
  </si>
  <si>
    <t>תכנון,אישור וביצוע של מערכת גדר ענפים פרט 9 בתוכניות ובהתאם לפרטים. הביצוע כולל עמודי פלדה RHS 90/50/3.6 מגולוונים 90 מיקרון לפחות בגובה של 1.75 מ' מעל הקרקע לרבות יסוד בטון 40/40/50, לוחות עץ אורן אופקיים 10/5 מהוקצעים שעבר תהליך אימפרגנציה בגמר צבע לזור או ש"ע בשלוש שכבות וחיבור לענפים בברגי נירוסטה. הביצוע בשלמות בהתאם לתוכניות והנחיות המתכנן.</t>
  </si>
  <si>
    <t>גדר ענפים. =&gt; סה"כ</t>
  </si>
  <si>
    <t>נגרות חרש. =&gt; סה"כ</t>
  </si>
  <si>
    <t>עבודות פירוק ופינוי זהיר של מרצפות בטון קיימות באתר בין המבנים כתשתית לעבודות הבטון והפיתוח הנדרשות. הביצוע כולל את פינוי המרצפות לאתר פסולת בנין ולכול מרחק ו/או למקום אחסנה שימסר ע"י הרשות המקומית.</t>
  </si>
  <si>
    <t>עבודות פירוק ופינוי זהיר של גדרות אבן מקומית במידות שונות בתוואי הנדרש. הביצוע כולל את פינוי הפסולת לאתר פסולת בנין ולכול מרחק שידרש. אבן מקומית שתאושר תיהיה לשימוש חוזר לביצוע חיפוי גדרות וקירות.</t>
  </si>
  <si>
    <t>עבודות פירוק ופינוי זהיר של מערכת מדרגות קיימות באתר לצורך חידוש ובניה מחדש של מדרגות חדשות.                   הביצוע כולל את פינוי כול מערכת הבטון, היסודות, המדרגות והמצעים בשלמות לאתר פסולת בנין ולכול מרחק וכול ההכנות הנדרשות להמשך ביצוע מערכת מדרגות חדשה.</t>
  </si>
  <si>
    <t>עבודות פירוק ופינוי זהיר של מערכת קירות  הפרדה בחצרות המבנים.                        הביצוע כולל את פינוי כול מערכת הקירות, בלוקים, בטון, היסודות והכול בשלמות לאתר פסולת בנין ולכול מרחק וכול ההכנות הנדרשות להמשך ביצוע עבודות פיתוח.</t>
  </si>
  <si>
    <t>שילוט</t>
  </si>
  <si>
    <t>עבודות שילוט והכוונה.</t>
  </si>
  <si>
    <t>עבודות השילוט וההכוונה התבצעו בהתאם להנחיות המתכנן והמפרט המיוחד.תכנון, אישור ויצור של אותיות הכוונה על מבני האומנים בהתאם לפרט A במפרט. גובה כול אות כ 95 ס"מ.</t>
  </si>
  <si>
    <t>תכנון, אישור ויצור של שלטי הכוונה על מבני האומנים בהתאם לפרט B במפרט.   גודל כול שלט 25/65 ס"מ.</t>
  </si>
  <si>
    <t>24.00</t>
  </si>
  <si>
    <t>תכנון, אישור ויצור של שלט הכוונה בכניסה למתחם האומנים בהתאם לפרט C במפרט. גודל השלט 80/160 ס"מ.</t>
  </si>
  <si>
    <t>תכנון, אישור ויצור של שלט הכוונה ראשי בכניסה למתחם האומנים בהתאם לפרט D במפרט גודל השלט 100/140 ס"מ.</t>
  </si>
  <si>
    <t>תכנון, אישור ויצור של שלט הכוונה עומד בשבילי ההליכה בהתאם לפרט E במפרט.                                              גודל השלט 25/80 ס"מ.</t>
  </si>
  <si>
    <t>תכנון, אישור ויצור של דגלון לשירותים בהתאם לפרט F במפרט גודל הדגלון  30/30 ס"מ.</t>
  </si>
  <si>
    <t>תכנון, אישור ויצור של שילוט לחדרי ציבורי/שירותים בהתאם לפרט G במפרט גודל השלט  15/15 ס"מ.</t>
  </si>
  <si>
    <t>עבודות שילוט והכוונה. =&gt; סה"כ</t>
  </si>
  <si>
    <t>שילוט =&gt; סה"כ</t>
  </si>
  <si>
    <t>פיתוח</t>
  </si>
  <si>
    <t>-  ריצופים ואבני שפה</t>
  </si>
  <si>
    <t>ריצוף באבנים משתלבות בעובי 6 ס"מ, מלבניות במידות 10/20  ס"מ או ריבועיות במידות 20/20 ס"מ לרבות חול, גמר מחוספס צבעוני.</t>
  </si>
  <si>
    <t>אבן שפה במידות 17/25/100 ס"מ לרבות יסוד ומשענת בטון</t>
  </si>
  <si>
    <t>אבן גן במידות 10/20/100 ס"מ לרבות יסוד ומשענת בטון</t>
  </si>
  <si>
    <t>אבן שפה מונמכת למעבר חציה במידות 23/15/50 ס"מ לרבות יסוד ומשענת בטון, גוון אפור, ללא פאזה.</t>
  </si>
  <si>
    <t>אבן שפה משופעת לאי תנועה</t>
  </si>
  <si>
    <t>אבן סימון לעוורים</t>
  </si>
  <si>
    <t>-  ריצופים ואבני שפה =&gt; סה"כ</t>
  </si>
  <si>
    <t>פיתוח =&gt; סה"כ</t>
  </si>
  <si>
    <t>עבודות גינון והשקיה.</t>
  </si>
  <si>
    <t>צנרת השקיה.</t>
  </si>
  <si>
    <t>צינור פוליאתילן בקוטר 32 מ"מ דרג  4.</t>
  </si>
  <si>
    <t>1,800.00</t>
  </si>
  <si>
    <t>צינור טפטוף חום 16מ"מ מווסת 1.1 ל"ש כל 0.50 ס"מ.</t>
  </si>
  <si>
    <t>טבעת השקיה לעץ מצינור פוליאתילן באורך 4מ' בקוטר 16/4מ"מ עם 8 טפטפות רעמ מתווסתות 1.6 ל"ש כולל הצנעה מתחת לקרקע וחיזוק ביתדות</t>
  </si>
  <si>
    <t>139.00</t>
  </si>
  <si>
    <t>שרוול למעבר צנרת השקיה במדרכות מצינורות פוליאתילן שחור PE 100 בקוטר 75מ"מ דרג 6 כולל חפירה בכל סוג קרקע עד לעומק 1מ'</t>
  </si>
  <si>
    <t>שרוול פוליאתילן לחציית כבישים קוטר 110מ"מ דרג 6</t>
  </si>
  <si>
    <t>ראש מערכת עילי בקוטר "  1.5כולל בקר השקיה מסוג 'גלקון  DC1 לרבות מד לחץ, ברזים חשמליים, מד מים,משחרר אויר, 2 מסנני עמיעד 120מ"ש+ 40 מ"ש,מסננים וסת לחץ,אביזרי חיבור,עבודת אינסטלטור,לפי תכניות ופרטים.</t>
  </si>
  <si>
    <t>ארון לראש מערכת בקוטר "  1.5 תוצרת "אורלייט"  2/1100 בלום גארדאו שו"ע מאושר, 15 ס"מ בכל צד,רווח לתחזוקה, כולל סוקל תואם עליו יותקן הארון,יציקת בטון וכל העבודות הדרושות להתקנה,כולל מנעול מסטר.</t>
  </si>
  <si>
    <t>חיבור למקור מים בקוטר " 2 מצינור מים קיים, כולל חפירה, גילוי צנרת, תיאומים, אישורים, מגופים והחזרת המצב לקדמותו במידת הצורך.</t>
  </si>
  <si>
    <t>צנרת השקיה. =&gt; סה"כ</t>
  </si>
  <si>
    <t>גינון ונטיעה.</t>
  </si>
  <si>
    <t>עצים מעוצבי גזע ע"פ רשימת תכנית צמחיה, סוגים  6,7,8 מעולה  עובי  "2 לפי דירוג " תקנים לשתילי גננות ונוי " של משרד החקלאות. העבודה כוללת חפירת בור, זיבול ושתילה     בהתאם לתכניות ולמפרט טכני מיוחד.</t>
  </si>
  <si>
    <t>131.00</t>
  </si>
  <si>
    <t>עצי דקל תמר בוגר מאדמה, גובה כללי  3-4 מ'.</t>
  </si>
  <si>
    <t>סמוכות עץ באורך 150ס"מ גלוי מעל פני האדמה ובחתך מינימאלי 5/5ס"מ לייצוב עצים נטועים, כולל קשירת העצים לפי הנחיית המתכנן. 2 יחידות לעץ.</t>
  </si>
  <si>
    <t>278.00</t>
  </si>
  <si>
    <t>שתילים גודל מס' .5 גודל הכלי  6 ליטר</t>
  </si>
  <si>
    <t>שתילים גודל מס' .4 גודל הכלי  3 ליטר</t>
  </si>
  <si>
    <t>900.00</t>
  </si>
  <si>
    <t>שתילים גודל מס' .3 גודל הכלי  1 ליטר</t>
  </si>
  <si>
    <t>240.00</t>
  </si>
  <si>
    <t>גינון ונטיעה. =&gt; סה"כ</t>
  </si>
  <si>
    <t>עבודות גינון והשקיה. =&gt; סה"כ</t>
  </si>
  <si>
    <t>-  עבודות הכנה ופירוק</t>
  </si>
  <si>
    <t>חישוף השטח לעומק 20 ס"מ</t>
  </si>
  <si>
    <t>5,500.00</t>
  </si>
  <si>
    <t>העתקת עץ  ונטיעתו במקום אחר</t>
  </si>
  <si>
    <t>ריסוס בחומר הדברה לקטילת שורשים ועשבי בר</t>
  </si>
  <si>
    <t>העתקת עמודי תמרור לרבות היסוד</t>
  </si>
  <si>
    <t>התאמת גובה תאים ושוחות מכל סוג שהוא.</t>
  </si>
  <si>
    <t>העתקת עמוד תאורה קיים כולל פירוק היסוד וסתימת הבור בשכבות.</t>
  </si>
  <si>
    <t>-  עבודות הכנה ופירוק =&gt; סה"כ</t>
  </si>
  <si>
    <t>-  עבודות עפר</t>
  </si>
  <si>
    <t>חפירה, שימוש בעפר החפור למילוי ופינוי העודפים.  המחיר כולל סילוק עודפי חפירה לאתר מאושר</t>
  </si>
  <si>
    <t>1,600.00</t>
  </si>
  <si>
    <t>הידוק מבוקר של מילויים</t>
  </si>
  <si>
    <t>יישור והידוק מבוקר של שתית לכבישים ומדרכות ("צורת דרך")</t>
  </si>
  <si>
    <t>-  עבודות עפר =&gt; סה"כ</t>
  </si>
  <si>
    <t>-  מצעים ותשתיות</t>
  </si>
  <si>
    <t>מצע סוג א' לרבות פיזור והידוק</t>
  </si>
  <si>
    <t>1,550.00</t>
  </si>
  <si>
    <t>-  מצעים ותשתיות =&gt; סה"כ</t>
  </si>
  <si>
    <t>-  עבודות אספלט</t>
  </si>
  <si>
    <t>-  עבודות אספלט =&gt; סה"כ</t>
  </si>
  <si>
    <t>-  שילוט ותמרור</t>
  </si>
  <si>
    <t>עמוד מגולוון לתמרור מסוג "עירוני"</t>
  </si>
  <si>
    <t>תמרור מסוג "עירוני"</t>
  </si>
  <si>
    <t>צביעת קוים ברוחב 12 ס"מ לבן מקווקו / מלא</t>
  </si>
  <si>
    <t>צביעת אבני שפה</t>
  </si>
  <si>
    <t>-  שילוט ותמרור =&gt; סה"כ</t>
  </si>
  <si>
    <t>סלילת כבישים ומדרכות =&gt; סה"כ</t>
  </si>
  <si>
    <t>קווי מים וביוב</t>
  </si>
  <si>
    <t>קווי מים ואביזרים</t>
  </si>
  <si>
    <t>הערה: כל האמור בפרק זה כפוף לאמור במפרט המיוחד</t>
  </si>
  <si>
    <t>אספקה, הובלה והנחה של צינורות פוליאתילן מצולב דוגמת "פקסגול" דרג 15 או ש"ע, מונחים בקרקע עד עומק 1.50 מ', קוטר 75 מ"מ לרבות עבודות חפירה, עטיפת חול, מילוי חוזר וסרט סימון כחול עם כיתוב בשלוש שפות  "קו מי שתייה" עם חוטי נירוסטה לגילוי.</t>
  </si>
  <si>
    <t>560.00</t>
  </si>
  <si>
    <t>אספקה, הובלה והנחה של צינורות פוליאתילן מצולב דוגמת "פקסגול" דרג 12 או ש"ע, מונחים בקרקע עד עומק 1.50 מ', קוטר 110 מ"מ לרבות עבודות חפירה, עטיפת חול, מילוי חוזר וסרט סגול עם כיתוב בשלוש שפות "אזהרה - קו מים לא לשתייה" עם חוטי נירוסטה לגילוי</t>
  </si>
  <si>
    <t>570.00</t>
  </si>
  <si>
    <t>חיבור קו מים חדש מפוליאתילן מצולב בקוטר 75 מ"מ לקו מים קיים תת קרקעי מפוליאתילן בקוטר 75 מ"מ לרבות עבודות חפירה, גילוי הקו, תיאום הניתוק וניתוקו, ניקוזו, חיבור הקו המוצע לקיים באמצעות מופת ריתוך וכל העבודות והאביזרים הנדרשים לחיבור מושלם והחזרת המצב לקדמותו</t>
  </si>
  <si>
    <t>חיבור קו מים חדש מפוליתיאלן מצולב בקוטר 110 מ"מ לקו מים קיים תת קרקעי מפוליתיאלן בקוטר 110 מ"מ לרבות עבודות חפירה, גילוי הקו, תיאום הינתוק וניתוקו, ניקוזו, חיבור הקו המוצע לקיים באמצעות מופת ריתוך וכל העבודות והאביזרים הנדרשים לחיבור מושלם והחזרת המצב לקדמותו</t>
  </si>
  <si>
    <t>אספקה, הובלה והתקנה של ברז כיבוי אש בודד (הידרנט) בודד קוטר "3, מאוגן, לרבות זקף פלדה בקוטר "4, גוש בטון לעיגון, מצמד שטורץ, קטע צינור פוליאתילן מצולב 110 מ"מ דרג 12 באורך של עד 4 מ', מעבר בין סוגי צנרת וחיבור לקו מים מוצע</t>
  </si>
  <si>
    <t>תוספת לברז כיבוי אש עבור אספקה, הובלה והתקנה של מתקן שבירה בקוטר "4. לרבות מעבר בין סוגי צנרת ע"י אוגנים. התקנה רק לפי הנחיית המפקח בכתב</t>
  </si>
  <si>
    <t>אספקה, הובלה והתקנה של מגוף טריז רחב קוטר "3 תוצרת "רפאל" או "הכוכב" או ש"ע עשוי ברזל יציקה, עם ציפוי פנים אמייל וציפוי חיצוני אפוקסי ללחץ עבודה של 16 אטמ' לרבות אוגנים נגדיים. המגוף מותקן ב"גמל" עילי. המחיר כולל את ה"גמל" מקטעי צנרת מפלדה עם עטיפת פוליאתילן תלת שכבתית וציפוי פנים צמנט, באורך של עד5 מ', 4 זוויות 90 מעלות, גושי בטון לעיגון, ריתוכים, מעברי סוג צנרת, וצביעת ה"גמל", מותקן מושלם</t>
  </si>
  <si>
    <t>אספקה, הובלה והתקנה של מגוף טריז רחב קוטר "4 תוצרת "רפאל" או "הכוכב" או ש"ע עשוי ברזל יציקה, עם ציפוי פנים אמייל וציפוי חיצוני אפוקסי ללחץ עבודה של 16 אטמ' לרבות אוגנים נגדיים. המגוף מותקן ב"גמל" עילי. המחיר כולל את ה"גמל" מקטעי צנרת מפלדה עם עטיפת פוליאתילן תלת שכבתית וציפוי פנים צמנט, באורך של עד5 מ', 4 זוויות 90 מעלות, גושי בטון לעיגון, ריתוכים, מעברי סוג צנרת, וצביעת ה"גמל", מותקן מושלם</t>
  </si>
  <si>
    <t>הכנה לחיבור מים מותפלים למגרש בקוטר  "1 לרבות קשתות, מעבר בין סוגי צנרת, תמיכה משרוול PVC בוקט 160 מ"מ ממולא בטון, פקק או מגוף "1, 3 מטר צנרת עילית ותת"ק וכל הנדרש לביצוע מושלם</t>
  </si>
  <si>
    <t>הכנה לחיבור מים מליחים למגרש בקוטר "1/2 1 מ"מ לרבות קשתות, מעבר בין סוגי צנרת, תמיכה משרוול PVC בקוטר 160 מ"מ ממולא בטון, פקק או מגוף "1/2 1, 3 מטר צנרת עילית ותת"ק וכל הנדרש לביצוע מושלם</t>
  </si>
  <si>
    <t>אספקה, הובלה ופיזור מילוי חוזר מחומר מובא נברר, נקי ומסווג בהתאם לאמור במפרט המיוחד לרבות הידוק בהרטבה בשכבות</t>
  </si>
  <si>
    <t>קווי מים ואביזרים =&gt; סה"כ</t>
  </si>
  <si>
    <t>קווי ביוב</t>
  </si>
  <si>
    <t>אספקה, הובלה והנחה של צינורות P.V.C לביוב מסוג "מריביב עבה" SN-8 או ש"ע, קוטר 160 מ"מ, לפי ת"י 884 מונחים בקרקע עד עומק 1.75 מ' לרבות עבודות חפירה, עטיפת חול ומילוי חוזר</t>
  </si>
  <si>
    <t>155.00</t>
  </si>
  <si>
    <t>כנ"ל, אך צינורות בעומק מעל 1.75 ועד 2.25 מ'</t>
  </si>
  <si>
    <t>115.00</t>
  </si>
  <si>
    <t>כנ"ל, אך צינורות בעומק מעל 2.25 ועד 2.75 מ'</t>
  </si>
  <si>
    <t>כנ"ל, אך צינורות בעומק מעל 2.75 ועד 3.25 מ'</t>
  </si>
  <si>
    <t>כנ"ל, אך צינורות בעומק מעל 3.25 ועד 3.75 מ'</t>
  </si>
  <si>
    <t>כנ"ל, אך צינורות בעומק מעל 3.75 ועד 4.25 מ'</t>
  </si>
  <si>
    <t>צילום קווי ביוב בכל עומק ובכל קוטר</t>
  </si>
  <si>
    <t>395.00</t>
  </si>
  <si>
    <t>חיבור קו ביוב מוצע בקוטר 160 מ"מ מ PVC לשוחת ביוב קיימת בכל עומק לרבות חפירה בצמוד לשוחה, עבודות החיבור, שאיבות והטיות שפכים, מחברים עיבוד המתעל וכל החומרים הדרושים עד קבלת מוצר מושלם</t>
  </si>
  <si>
    <t>הכנה לחיבור מגרש לביוב, קוטר 160 מ"מ מצינור PVC מסוג "SN-8" לרבות עבודות חפירה, עטיפת חול, מילוי חוזר וסתימה זמנית של קצה הצינור ביריעת ניילון ויתד סימון בולט 50 ס"מ מעל פני הקרקע עם שלט וכיתוב מספר מגרש, ביוב, ועומק ההכנה</t>
  </si>
  <si>
    <t>קווי ביוב =&gt; סה"כ</t>
  </si>
  <si>
    <t>שוחות בקרה לביוב</t>
  </si>
  <si>
    <t>אספקה, הובלה והנחה של שוחת בקרה עגולה מחוליות ותחתית טרומית מבטון לפי ת"י 658 בקוטר פנימי של 100 ס"מ עם תקרה ומכסה ב.ב. בקוטר 60 ס"מ ממין B125 (12.5 טון), שלבי דריכה וכל האביזרים לרבות סמל המזמין, קידוחי פתחים לחיבור צינורות, אטמי "איטוביב" או ש"ע ואטימה בין החוליות "איטופלסט" או ש"ע, לרבות חפירה ומילוי חוזר</t>
  </si>
  <si>
    <t>כנ"ל, אך בעומק עד 1.75 מ'</t>
  </si>
  <si>
    <t>17.00</t>
  </si>
  <si>
    <t>כנ"ל, אך בעומק מעל 1.75 מ' ועד 2.25 מ'</t>
  </si>
  <si>
    <t>כנ"ל, אך בעומק מעל 2.25 מ' ועד 2.75 מ'</t>
  </si>
  <si>
    <t>תוספת לשוחת בקרה מבטון בקוטר 100 ס"מ עבור תקרה ומכסה בקוטר 60 ס"מ ב.ב. ממין D400 (40 טון) במקום ממין B125 (12.5 טון)</t>
  </si>
  <si>
    <t>אספקה, הובלה והנחה של שוחת בקרה עגולה מחוליות ותחתית טרומית מבטון לפי ת"י 658 בקוטר פנימי של 150 ס"מ עם תקרה ומכסה ב.ב. בקוטר 60 ס"מ ממין D400 (40 טון), שלבי דריכה וכל האביזרים לרבות סמל המזמין קידוחי פתחים לחיבור צינורות, אטמי "איטוביב" או ש"ע ואטימה בין החוליות "איטופלסט" או ש"ע, לרבות חפירה ומילוי חוזר</t>
  </si>
  <si>
    <t>כנ"ל, אך בעומק עד 4.25 מ'</t>
  </si>
  <si>
    <t>כנ"ל, אך בעומק מעל 4.25 ועד 4.75 מ'</t>
  </si>
  <si>
    <t>מצע CLSM מסביב לשוחות בקרה המבוצעות בכביש, בעומק 50 ס"מ וברוחב 100 ס"מ</t>
  </si>
  <si>
    <t>שוחות בקרה לביוב =&gt; סה"כ</t>
  </si>
  <si>
    <t>קווי מים וביוב =&gt; סה"כ</t>
  </si>
  <si>
    <t>מ"ר</t>
  </si>
  <si>
    <t>מבנה 1 - שיפוץ מבנה כניסה לכפר אומנים</t>
  </si>
  <si>
    <t>מ"א</t>
  </si>
  <si>
    <t>יותר שימוש בכבלים בלבד.</t>
  </si>
  <si>
    <t>כל הצנרת והמובילים מלבד תעלות מחשבים יהיו בהתקנה סמויה .</t>
  </si>
  <si>
    <t>01.02</t>
  </si>
  <si>
    <t>01.02.01</t>
  </si>
  <si>
    <t>01.02.01.0010</t>
  </si>
  <si>
    <t>01.02.01.0020</t>
  </si>
  <si>
    <t>01.02.02.0010</t>
  </si>
  <si>
    <t>01.04.90</t>
  </si>
  <si>
    <t>01.05.90</t>
  </si>
  <si>
    <t>01.04</t>
  </si>
  <si>
    <t>01.05</t>
  </si>
  <si>
    <t>01.04.01</t>
  </si>
  <si>
    <t>01.01.04.01.0010</t>
  </si>
  <si>
    <t>01.01.04.01.0020</t>
  </si>
  <si>
    <t>01.01.04.01.0030</t>
  </si>
  <si>
    <t/>
  </si>
  <si>
    <t>01.01.04.90</t>
  </si>
  <si>
    <t>01.01.04.90.0010</t>
  </si>
  <si>
    <t>01.05.01</t>
  </si>
  <si>
    <t>01.01.05.01.0010</t>
  </si>
  <si>
    <t>01.05.03</t>
  </si>
  <si>
    <t>01.01.05.03.0010</t>
  </si>
  <si>
    <t>01.01.05.03.0020</t>
  </si>
  <si>
    <t>01.01.05.03.0030</t>
  </si>
  <si>
    <t>01.01.05.03.0040</t>
  </si>
  <si>
    <t>01.01.05.90.0010</t>
  </si>
  <si>
    <t>01.01.05.90.0020</t>
  </si>
  <si>
    <t>01.01.05.90</t>
  </si>
  <si>
    <t>01.06.01</t>
  </si>
  <si>
    <t>01.06.01.0010</t>
  </si>
  <si>
    <t>01.06.01.0020</t>
  </si>
  <si>
    <t>01.06.02</t>
  </si>
  <si>
    <t>01.06.02.0010</t>
  </si>
  <si>
    <t>01.06.02.0020</t>
  </si>
  <si>
    <t>01.06.02.0030</t>
  </si>
  <si>
    <t>01.06.03</t>
  </si>
  <si>
    <t>01.06.03.0010</t>
  </si>
  <si>
    <t>01.06.04</t>
  </si>
  <si>
    <t>01.06.04.0010</t>
  </si>
  <si>
    <t>01.06.04.0020</t>
  </si>
  <si>
    <t>01.06.04.0030</t>
  </si>
  <si>
    <t>01.06.04.0070</t>
  </si>
  <si>
    <t>01.06.04.0080</t>
  </si>
  <si>
    <t>01.06.04.0090</t>
  </si>
  <si>
    <t>01.06.04.0100</t>
  </si>
  <si>
    <t>01.06.04.0110</t>
  </si>
  <si>
    <t>01.06.90</t>
  </si>
  <si>
    <t>01.06.90.0010</t>
  </si>
  <si>
    <t>01.08</t>
  </si>
  <si>
    <t>01.08.01</t>
  </si>
  <si>
    <t>01.08.01.01</t>
  </si>
  <si>
    <t>01.08.01.02</t>
  </si>
  <si>
    <t>01.08.01.03</t>
  </si>
  <si>
    <t>01.08.01.04</t>
  </si>
  <si>
    <t>01.08.01.05</t>
  </si>
  <si>
    <t>01.08.01.06</t>
  </si>
  <si>
    <t>01.08.01.07</t>
  </si>
  <si>
    <t>01.08.02</t>
  </si>
  <si>
    <t>01.08.02.0020</t>
  </si>
  <si>
    <t>01.08.02.0090</t>
  </si>
  <si>
    <t>01.08.02.0100</t>
  </si>
  <si>
    <t>01.08.02.0110</t>
  </si>
  <si>
    <t>01.08.03</t>
  </si>
  <si>
    <t>01.08.03.0010</t>
  </si>
  <si>
    <t>01.08.03.0020</t>
  </si>
  <si>
    <t>01.08.03.0022</t>
  </si>
  <si>
    <t>01.08.03.0024</t>
  </si>
  <si>
    <t>01.08.03.0027</t>
  </si>
  <si>
    <t>01.08.03.0030</t>
  </si>
  <si>
    <t>01.08.03.0040</t>
  </si>
  <si>
    <t>01.08.03.0050</t>
  </si>
  <si>
    <t>01.08.03.0070</t>
  </si>
  <si>
    <t>01.08.03.0072</t>
  </si>
  <si>
    <t>01.08.03.0080</t>
  </si>
  <si>
    <t>01.08.03.0100</t>
  </si>
  <si>
    <t>01.08.03.0110</t>
  </si>
  <si>
    <t>01.08.03.0130</t>
  </si>
  <si>
    <t>01.08.04</t>
  </si>
  <si>
    <t>01.08.04.0010</t>
  </si>
  <si>
    <t>01.08.04.0020</t>
  </si>
  <si>
    <t>01.08.04.0030</t>
  </si>
  <si>
    <t>01.08.05</t>
  </si>
  <si>
    <t>01.08.05.0001</t>
  </si>
  <si>
    <t>01.08.05.0002</t>
  </si>
  <si>
    <t>01.08.05.0003</t>
  </si>
  <si>
    <t>01.08.05.0020</t>
  </si>
  <si>
    <t>01.08.05.0032</t>
  </si>
  <si>
    <t>01.08.05.0036</t>
  </si>
  <si>
    <t>01.08.05.0040</t>
  </si>
  <si>
    <t>01.08.05.0120</t>
  </si>
  <si>
    <t>01.08.05.0150</t>
  </si>
  <si>
    <t>01.08.05.0160</t>
  </si>
  <si>
    <t>01.08.05.0162</t>
  </si>
  <si>
    <t>01.08.05.0170</t>
  </si>
  <si>
    <t>01.08.05.0180</t>
  </si>
  <si>
    <t>01.08.05.0190</t>
  </si>
  <si>
    <t>01.08.05.0200</t>
  </si>
  <si>
    <t>01.08.06</t>
  </si>
  <si>
    <t>01.08.06.0001</t>
  </si>
  <si>
    <t>01.08.06.0010</t>
  </si>
  <si>
    <t>01.08.06.0020</t>
  </si>
  <si>
    <t>01.08.06.0030</t>
  </si>
  <si>
    <t>01.08.06.0040</t>
  </si>
  <si>
    <t>01.08.06.0060</t>
  </si>
  <si>
    <t>01.08.06.0065</t>
  </si>
  <si>
    <t>01.08.06.0075</t>
  </si>
  <si>
    <t>01.08.07</t>
  </si>
  <si>
    <t>01.08.07.0010</t>
  </si>
  <si>
    <t>01.08.07.0020</t>
  </si>
  <si>
    <t>01.08.07.0030</t>
  </si>
  <si>
    <t>01.08.07.0035</t>
  </si>
  <si>
    <t>01.08.07.0040</t>
  </si>
  <si>
    <t>01.08.07.0050</t>
  </si>
  <si>
    <t>01.08.07.0060</t>
  </si>
  <si>
    <t>01.08.07.0070</t>
  </si>
  <si>
    <t>01.08.07.0080</t>
  </si>
  <si>
    <t>01.08.08</t>
  </si>
  <si>
    <t>01.02.08.08.0100</t>
  </si>
  <si>
    <t>01.02.08.08.0250</t>
  </si>
  <si>
    <t>01.02.08.08.0251</t>
  </si>
  <si>
    <t>01.02.08.08.0252</t>
  </si>
  <si>
    <t>01.02.08.08.0254</t>
  </si>
  <si>
    <t>01.02.08.08.0256</t>
  </si>
  <si>
    <t>01.02.08.08.0258</t>
  </si>
  <si>
    <t>01.02.08.08.0262</t>
  </si>
  <si>
    <t>01.02.08.08.0264</t>
  </si>
  <si>
    <t>01.02.08.08.0269</t>
  </si>
  <si>
    <t>01.02.08.08.0272</t>
  </si>
  <si>
    <t>01.02.08.08.0274</t>
  </si>
  <si>
    <t>01.02.08.08.0300</t>
  </si>
  <si>
    <t>01.08.09</t>
  </si>
  <si>
    <t>01.08.09.0080</t>
  </si>
  <si>
    <t>01.08.09.0090</t>
  </si>
  <si>
    <t>01.08.09.0099</t>
  </si>
  <si>
    <t>01.08.09.0100</t>
  </si>
  <si>
    <t>01.08.09.0110</t>
  </si>
  <si>
    <t>01.08.09.0120</t>
  </si>
  <si>
    <t>01.09</t>
  </si>
  <si>
    <t>01.09.01</t>
  </si>
  <si>
    <t>01.09.01.0010</t>
  </si>
  <si>
    <t>01.09.02</t>
  </si>
  <si>
    <t>01.09.02.0010</t>
  </si>
  <si>
    <t>01.09.02.0030</t>
  </si>
  <si>
    <t>01.09.02.0040</t>
  </si>
  <si>
    <t>01.09.02.0050</t>
  </si>
  <si>
    <t>01.09.02.0060</t>
  </si>
  <si>
    <t>01.09.90</t>
  </si>
  <si>
    <t>01.09.90.0010</t>
  </si>
  <si>
    <t>01.10</t>
  </si>
  <si>
    <t>01.10.01</t>
  </si>
  <si>
    <t>01.10.01.0010</t>
  </si>
  <si>
    <t>01.10.01.0020</t>
  </si>
  <si>
    <t>01.10.02</t>
  </si>
  <si>
    <t>01.10.02.0010</t>
  </si>
  <si>
    <t>01.10.02.0020</t>
  </si>
  <si>
    <t>01.12</t>
  </si>
  <si>
    <t>01.12.01</t>
  </si>
  <si>
    <t>01.12.01.0020</t>
  </si>
  <si>
    <t>01.12.01.0030</t>
  </si>
  <si>
    <t>01.12.01.0080</t>
  </si>
  <si>
    <t>01.12.01.0090</t>
  </si>
  <si>
    <t>01.12.01.0100</t>
  </si>
  <si>
    <t>01.12.01.0110</t>
  </si>
  <si>
    <t>01.12.90</t>
  </si>
  <si>
    <t>01.12.90.0010</t>
  </si>
  <si>
    <t>01.12.90.0020</t>
  </si>
  <si>
    <t>01.19</t>
  </si>
  <si>
    <t>01.19.02</t>
  </si>
  <si>
    <t>01.19.02.0010</t>
  </si>
  <si>
    <t>01.20</t>
  </si>
  <si>
    <t>01.20.01</t>
  </si>
  <si>
    <t>01.20.01.0010</t>
  </si>
  <si>
    <t>01.20.02</t>
  </si>
  <si>
    <t>01.22</t>
  </si>
  <si>
    <t>01.22.01</t>
  </si>
  <si>
    <t>01.22.01.0010</t>
  </si>
  <si>
    <t>01.22.01.0020</t>
  </si>
  <si>
    <t>01.22.03</t>
  </si>
  <si>
    <t>01.22.03.0040</t>
  </si>
  <si>
    <t>01.22.90</t>
  </si>
  <si>
    <t>01.22.90.0010</t>
  </si>
  <si>
    <t>01.22.90.0020</t>
  </si>
  <si>
    <t>01.24</t>
  </si>
  <si>
    <t>01.24.01</t>
  </si>
  <si>
    <t>01.24.01.0010</t>
  </si>
  <si>
    <t>01.24.01.0020</t>
  </si>
  <si>
    <t>01.24.90</t>
  </si>
  <si>
    <t>01.24.90.0010</t>
  </si>
  <si>
    <t>01.24.90.0020</t>
  </si>
  <si>
    <t>01.24.90.0030</t>
  </si>
  <si>
    <t>01.24.90.0040</t>
  </si>
  <si>
    <t>01.24.90.0060</t>
  </si>
  <si>
    <t>01.24.90.0070</t>
  </si>
  <si>
    <t>01.24.90.0080</t>
  </si>
  <si>
    <t>01.30</t>
  </si>
  <si>
    <t>01.30.01</t>
  </si>
  <si>
    <t>01.30.01.0010</t>
  </si>
  <si>
    <t>01.30.01.0020</t>
  </si>
  <si>
    <t>01.30.01.0030</t>
  </si>
  <si>
    <t>01.30.01.0040</t>
  </si>
  <si>
    <t>01.30.01.0050</t>
  </si>
  <si>
    <t>01.30.01.0070</t>
  </si>
  <si>
    <t>01.30.01.0080</t>
  </si>
  <si>
    <t>01.30.01.0090</t>
  </si>
  <si>
    <t>01.30.01.0100</t>
  </si>
  <si>
    <t>01.30.01.0110</t>
  </si>
  <si>
    <t>01.50</t>
  </si>
  <si>
    <t>01.50.01</t>
  </si>
  <si>
    <t>01.50.01.0010</t>
  </si>
  <si>
    <t>01.50.01.0020</t>
  </si>
  <si>
    <t>01.51</t>
  </si>
  <si>
    <t>01.51.01</t>
  </si>
  <si>
    <t>01.51.01.0010</t>
  </si>
  <si>
    <t>01.51.01.0020</t>
  </si>
  <si>
    <t>01.51.01.0030</t>
  </si>
  <si>
    <t>01.57</t>
  </si>
  <si>
    <t>01.57.01</t>
  </si>
  <si>
    <t>01.57.01.0010</t>
  </si>
  <si>
    <t>01.57.01.0020</t>
  </si>
  <si>
    <t>01.57.01.0030</t>
  </si>
  <si>
    <t>01.57.01.0040</t>
  </si>
  <si>
    <t>01.57.01.0050</t>
  </si>
  <si>
    <t>01.57.01.0060</t>
  </si>
  <si>
    <t>01.57.01.0070</t>
  </si>
  <si>
    <t>01.57.01.0080</t>
  </si>
  <si>
    <t>01.57.01.0090</t>
  </si>
  <si>
    <t>01.57.01.0100</t>
  </si>
  <si>
    <t>01.57.01.0110</t>
  </si>
  <si>
    <t>01.57.01.0120</t>
  </si>
  <si>
    <t>01.02.02</t>
  </si>
  <si>
    <t>מבנה 2 - עבודות פיתוח ומערכות בכפר אומנים צוקים</t>
  </si>
  <si>
    <t>02.01.06</t>
  </si>
  <si>
    <t>02.01.06.0020</t>
  </si>
  <si>
    <t>02.01.06.0030</t>
  </si>
  <si>
    <t>02.01.06.0040</t>
  </si>
  <si>
    <t>02.01.90</t>
  </si>
  <si>
    <t>02.01.90.0010</t>
  </si>
  <si>
    <t>02.02.01</t>
  </si>
  <si>
    <t>02.02.01.0010</t>
  </si>
  <si>
    <t>02.02.01.0020</t>
  </si>
  <si>
    <t>02.02.01.0030</t>
  </si>
  <si>
    <t>02.02.03</t>
  </si>
  <si>
    <t>02.02.03.0010</t>
  </si>
  <si>
    <t>02.02.03.0020</t>
  </si>
  <si>
    <t>02.02.03.0030</t>
  </si>
  <si>
    <t>02.02.04</t>
  </si>
  <si>
    <t>02.02.04.0010</t>
  </si>
  <si>
    <t>02.02.04.0020</t>
  </si>
  <si>
    <t>02.02.04.0030</t>
  </si>
  <si>
    <t>02.02.05</t>
  </si>
  <si>
    <t>02.02.05.0010</t>
  </si>
  <si>
    <t>02.02.05.0020</t>
  </si>
  <si>
    <t>02.02.05.0030</t>
  </si>
  <si>
    <t>02.02.90</t>
  </si>
  <si>
    <t>02.02.90.0010</t>
  </si>
  <si>
    <t>02.06</t>
  </si>
  <si>
    <t>02.06.01</t>
  </si>
  <si>
    <t>02.06.01.0010</t>
  </si>
  <si>
    <t>02.06.01.0020</t>
  </si>
  <si>
    <t>02.06.90</t>
  </si>
  <si>
    <t>02.06.90.0001</t>
  </si>
  <si>
    <t>02.06.90.0010</t>
  </si>
  <si>
    <t>02.08</t>
  </si>
  <si>
    <t>02.08.01</t>
  </si>
  <si>
    <t>02.01.08.01.0010</t>
  </si>
  <si>
    <t>02.01.08.01.0020</t>
  </si>
  <si>
    <t>02.01.08.01.0030</t>
  </si>
  <si>
    <t>02.01.08.01.0040</t>
  </si>
  <si>
    <t>02.08.02</t>
  </si>
  <si>
    <t>02.01.08.02.0030</t>
  </si>
  <si>
    <t>02.01.08.02.0032</t>
  </si>
  <si>
    <t>02.01.08.02.0034</t>
  </si>
  <si>
    <t>02.01.08.02.0040</t>
  </si>
  <si>
    <t>02.01.08.02.0042</t>
  </si>
  <si>
    <t>02.01.08.02.0142</t>
  </si>
  <si>
    <t>02.01.08.02.0148</t>
  </si>
  <si>
    <t>02.01.08.02.0150</t>
  </si>
  <si>
    <t>02.08.03</t>
  </si>
  <si>
    <t>02.01.08.03.0002</t>
  </si>
  <si>
    <t>02.01.08.03.0062</t>
  </si>
  <si>
    <t>02.01.08.03.0066</t>
  </si>
  <si>
    <t>02.01.08.03.0920</t>
  </si>
  <si>
    <t>02.01.08.03.0930</t>
  </si>
  <si>
    <t>02.01.08.03.0940</t>
  </si>
  <si>
    <t>02.08.04</t>
  </si>
  <si>
    <t>02.01.08.04.0650</t>
  </si>
  <si>
    <t>02.01.08.04.0660</t>
  </si>
  <si>
    <t>02.01.08.04.0670</t>
  </si>
  <si>
    <t>02.08.05</t>
  </si>
  <si>
    <t>02.01.08.05.0070</t>
  </si>
  <si>
    <t>02.01.08.05.0080</t>
  </si>
  <si>
    <t>02.01.08.05.0090</t>
  </si>
  <si>
    <t>02.01.08.05.0100</t>
  </si>
  <si>
    <t>02.09</t>
  </si>
  <si>
    <t>02.09.01</t>
  </si>
  <si>
    <t>02.09.01.0010</t>
  </si>
  <si>
    <t>02.09.01.0030</t>
  </si>
  <si>
    <t>02.09.01.0040</t>
  </si>
  <si>
    <t>02.09.01.0050</t>
  </si>
  <si>
    <t>02.09.90</t>
  </si>
  <si>
    <t>02.09.90.0010</t>
  </si>
  <si>
    <t>02.14</t>
  </si>
  <si>
    <t>02.14.02</t>
  </si>
  <si>
    <t>02.14.02.0020</t>
  </si>
  <si>
    <t>02.14.90</t>
  </si>
  <si>
    <t>02.14.90.0010</t>
  </si>
  <si>
    <t>02.14.90.0020</t>
  </si>
  <si>
    <t>02.20</t>
  </si>
  <si>
    <t>02.20.01</t>
  </si>
  <si>
    <t>02.20.01.0010</t>
  </si>
  <si>
    <t>02.20.02</t>
  </si>
  <si>
    <t>02.20.02.0010</t>
  </si>
  <si>
    <t>02.20.03</t>
  </si>
  <si>
    <t>02.20.03.0010</t>
  </si>
  <si>
    <t>02.20.04</t>
  </si>
  <si>
    <t>02.20.04.0010</t>
  </si>
  <si>
    <t>02.24</t>
  </si>
  <si>
    <t>02.24.01</t>
  </si>
  <si>
    <t>02.24.01.0010</t>
  </si>
  <si>
    <t>02.24.01.0020</t>
  </si>
  <si>
    <t>02.24.01.0030</t>
  </si>
  <si>
    <t>02.24.01.0040</t>
  </si>
  <si>
    <t>02.24.90</t>
  </si>
  <si>
    <t>02.24.90.0010</t>
  </si>
  <si>
    <t>02.24.90.0020</t>
  </si>
  <si>
    <t>02.24.90.0030</t>
  </si>
  <si>
    <t>02.27</t>
  </si>
  <si>
    <t>02.27.01</t>
  </si>
  <si>
    <t>02.27.01.0010</t>
  </si>
  <si>
    <t>02.27.01.0020</t>
  </si>
  <si>
    <t>02.27.01.0030</t>
  </si>
  <si>
    <t>02.27.01.0040</t>
  </si>
  <si>
    <t>02.27.01.0050</t>
  </si>
  <si>
    <t>02.27.01.0060</t>
  </si>
  <si>
    <t>02.27.01.0070</t>
  </si>
  <si>
    <t>02.40</t>
  </si>
  <si>
    <t>02.40.05</t>
  </si>
  <si>
    <t>02.40.05.0005</t>
  </si>
  <si>
    <t>02.40.05.0010</t>
  </si>
  <si>
    <t>02.40.05.0015</t>
  </si>
  <si>
    <t>02.40.05.0020</t>
  </si>
  <si>
    <t>02.40.05.0025</t>
  </si>
  <si>
    <t>02.40.05.0030</t>
  </si>
  <si>
    <t>02.41</t>
  </si>
  <si>
    <t>02.41.01</t>
  </si>
  <si>
    <t>02.41.01.0010</t>
  </si>
  <si>
    <t>02.41.01.0020</t>
  </si>
  <si>
    <t>02.41.01.0030</t>
  </si>
  <si>
    <t>02.41.01.0040</t>
  </si>
  <si>
    <t>02.41.01.0050</t>
  </si>
  <si>
    <t>02.41.01.0060</t>
  </si>
  <si>
    <t>02.41.01.0070</t>
  </si>
  <si>
    <t>02.41.01.0080</t>
  </si>
  <si>
    <t>02.41.02</t>
  </si>
  <si>
    <t>02.41.02.0010</t>
  </si>
  <si>
    <t>02.41.02.0020</t>
  </si>
  <si>
    <t>02.41.02.0030</t>
  </si>
  <si>
    <t>02.41.02.0040</t>
  </si>
  <si>
    <t>02.41.02.0050</t>
  </si>
  <si>
    <t>02.41.02.0060</t>
  </si>
  <si>
    <t>02.51</t>
  </si>
  <si>
    <t>02.51.01</t>
  </si>
  <si>
    <t>02.51.01.0005</t>
  </si>
  <si>
    <t>02.51.01.0010</t>
  </si>
  <si>
    <t>02.51.01.0015</t>
  </si>
  <si>
    <t>02.51.01.0020</t>
  </si>
  <si>
    <t>02.51.01.0025</t>
  </si>
  <si>
    <t>02.51.01.0030</t>
  </si>
  <si>
    <t>02.51.02</t>
  </si>
  <si>
    <t>02.51.02.0005</t>
  </si>
  <si>
    <t>02.51.02.0010</t>
  </si>
  <si>
    <t>02.51.02.0015</t>
  </si>
  <si>
    <t>02.51.03</t>
  </si>
  <si>
    <t>02.51.03.0005</t>
  </si>
  <si>
    <t>02.51.04</t>
  </si>
  <si>
    <t>02.51.04.0005</t>
  </si>
  <si>
    <t>02.51.04.0010</t>
  </si>
  <si>
    <t>02.51.04.0015</t>
  </si>
  <si>
    <t>02.51.08</t>
  </si>
  <si>
    <t>02.51.08.0005</t>
  </si>
  <si>
    <t>02.51.08.0010</t>
  </si>
  <si>
    <t>02.51.08.0015</t>
  </si>
  <si>
    <t>02.51.08.0020</t>
  </si>
  <si>
    <t>02.57</t>
  </si>
  <si>
    <t>02.57.01</t>
  </si>
  <si>
    <t>02.57.01.0001</t>
  </si>
  <si>
    <t>02.57.01.0010</t>
  </si>
  <si>
    <t>02.57.01.0020</t>
  </si>
  <si>
    <t>02.57.01.0030</t>
  </si>
  <si>
    <t>02.57.01.0040</t>
  </si>
  <si>
    <t>02.57.01.0050</t>
  </si>
  <si>
    <t>02.57.01.0055</t>
  </si>
  <si>
    <t>02.57.01.0060</t>
  </si>
  <si>
    <t>02.57.01.0070</t>
  </si>
  <si>
    <t>02.57.01.0080</t>
  </si>
  <si>
    <t>02.57.01.0090</t>
  </si>
  <si>
    <t>02.57.01.0100</t>
  </si>
  <si>
    <t>02.57.02</t>
  </si>
  <si>
    <t>02.57.02.0001</t>
  </si>
  <si>
    <t>02.57.02.0010</t>
  </si>
  <si>
    <t>02.57.02.0020</t>
  </si>
  <si>
    <t>02.57.02.0030</t>
  </si>
  <si>
    <t>02.57.02.0040</t>
  </si>
  <si>
    <t>02.57.02.0050</t>
  </si>
  <si>
    <t>02.57.02.0060</t>
  </si>
  <si>
    <t>02.57.02.0070</t>
  </si>
  <si>
    <t>02.57.02.0080</t>
  </si>
  <si>
    <t>02.57.02.0090</t>
  </si>
  <si>
    <t>02.57.02.0100</t>
  </si>
  <si>
    <t>02.57.03</t>
  </si>
  <si>
    <t>02.57.03.0001</t>
  </si>
  <si>
    <t>02.57.03.0010</t>
  </si>
  <si>
    <t>02.57.03.0020</t>
  </si>
  <si>
    <t>02.57.03.0030</t>
  </si>
  <si>
    <t>02.57.03.0040</t>
  </si>
  <si>
    <t>02.57.03.0050</t>
  </si>
  <si>
    <t>02.57.03.0060</t>
  </si>
  <si>
    <t>02.57.03.0070</t>
  </si>
  <si>
    <t>02.57.03.0080</t>
  </si>
  <si>
    <t>02.57.03.0090</t>
  </si>
  <si>
    <t>מבנה 1 - סה"כ</t>
  </si>
  <si>
    <t>מבנה 2 - סה"כ</t>
  </si>
  <si>
    <t xml:space="preserve">סלילת כבישים ומדרכות </t>
  </si>
  <si>
    <t>סה"כ:</t>
  </si>
  <si>
    <t>מיזוג אוויר.</t>
  </si>
  <si>
    <t>מערכת מיזוג אוויר.</t>
  </si>
  <si>
    <t>עבודות מ.א בשלמות כולל איוורור שירותים.</t>
  </si>
  <si>
    <t>מערכת מיזוג אוויר. =&gt; סה"כ</t>
  </si>
  <si>
    <t>מיזוג אוויר. =&gt; סה"כ</t>
  </si>
  <si>
    <t>01.15</t>
  </si>
  <si>
    <t>01.15.01</t>
  </si>
  <si>
    <t>01.15.01.0010</t>
  </si>
  <si>
    <t>מערכת קירות מחיצה תתבצע בהתאם לתוכניות 43-300-00 ובהתאם להנחיות המתכנן.יציקת בטון רזה בעובי 5 ס"מ</t>
  </si>
  <si>
    <t>יציקת יסודות וקירות מחיצה בין המבנים ובכול מקום שיידרש מבטון ב-40 בדרגת חשיפה 4 ובהתאם לתוכניות.</t>
  </si>
  <si>
    <t>02.02.01.025</t>
  </si>
  <si>
    <t>יציקת בטון רזה בעובי 5 ס"מ</t>
  </si>
  <si>
    <t>02.02.02</t>
  </si>
  <si>
    <t>ספסלי ישיבה</t>
  </si>
  <si>
    <t xml:space="preserve">יציקת יסודות וקירות הקיר מבטון ב-40 דרגת חשיפה 4 הביצוע כולל את יציקת הקיר ויציקת הספסל בשלמותו  בהתאם לתוכניות </t>
  </si>
  <si>
    <t xml:space="preserve">ברזלי זיון </t>
  </si>
  <si>
    <t>יציקת משטחי בטון מבטון ב-40 בדרגת חשיפה 4 בעובי 20 ס"מ אופקי ו/או משופע כולל יציקת  מהלכי מדרגות עליה/ירידה למבנה לרבות שינני מדרגות בהתאם לתכניות פתוח וקונסטרוקציה והכל בהתאם לפרט מדרגות. גמר הבטון מסרק עדין בהתאם להנחיות ואישור דוגמת ביצוע בשטח.</t>
  </si>
  <si>
    <t xml:space="preserve">הנחת יריעות פוליאתילן בעובי 0.3 מ"מ </t>
  </si>
  <si>
    <t>הערה:                                                   סוג הבטון ב-40, אלא עם כן מצוין אחרת. מחירי הרצפות בגמר בטון מסורק עדין הכלול במחירי היחידה. מחירי הרצפות כוללים יציקה והסדרת השיפועים, אספקה והתקנה של כל המעברים והפתחים למערכות השונות וכל הנדרש בהתאם לתוכניות המערכות והאדריכלות המצורפות למכרזזה.כל המחירים כוללים : עבודות בשטחים גדולים ,קטנים, במבנה הקיים, בשטחים מישורים, משופעים במעגל במדורג  גם אם לא צויין הדבר במפורש בתאורי העבודות.</t>
  </si>
  <si>
    <t>02.19</t>
  </si>
  <si>
    <t>מסגרות חרש.</t>
  </si>
  <si>
    <t>02.19.01</t>
  </si>
  <si>
    <t>מעקה פלדה</t>
  </si>
  <si>
    <t xml:space="preserve">מעקה מעמודי פלדה בהתאם לתכניות </t>
  </si>
  <si>
    <t>מעקה פלדה =&gt; סה"כ</t>
  </si>
  <si>
    <t>מסגרות חרש =&gt; סה"כ</t>
  </si>
  <si>
    <t>02.019.0010</t>
  </si>
  <si>
    <t>01.19.02.0020</t>
  </si>
  <si>
    <t>תעלת מי גשם מפח מגולוון וצבוע בעובי 2 מ"מ ובפריסה של עד 1 מטר כולל צינור מי גשם מפח מגולוון וצבוע בקוטר 4 " וברך לצינור מי גשם מפח מגולוון וצבוע בקוטר 4"</t>
  </si>
  <si>
    <t>02.02.02.0010</t>
  </si>
  <si>
    <t>02.02.02.0020</t>
  </si>
  <si>
    <t>02.02.02.0030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</si>
</sst>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Arial"/>
      <family val="2"/>
      <charset val="177"/>
      <scheme val="minor"/>
    </font>
    <font>
      <b/>
      <sz val="12"/>
      <color theme="1"/>
      <name val="Calibri"/>
      <family val="2"/>
    </font>
    <font>
      <b/>
      <sz val="11"/>
      <color theme="1"/>
      <name val="Calibri"/>
      <family val="2"/>
    </font>
    <font>
      <sz val="9"/>
      <color theme="1"/>
      <name val="Calibri"/>
      <family val="2"/>
    </font>
    <font>
      <sz val="11"/>
      <color theme="1"/>
      <name val="Calibri"/>
      <family val="2"/>
    </font>
    <font>
      <b/>
      <sz val="10"/>
      <color theme="0"/>
      <name val="Calibri"/>
      <family val="2"/>
    </font>
    <font>
      <b/>
      <sz val="9"/>
      <color theme="1"/>
      <name val="Calibri"/>
      <family val="2"/>
    </font>
    <font>
      <b/>
      <sz val="12"/>
      <color rgb="FF000000"/>
      <name val="Calibri"/>
      <family val="2"/>
    </font>
    <font>
      <sz val="9"/>
      <color rgb="FF000000"/>
      <name val="Calibri"/>
      <family val="2"/>
    </font>
    <font>
      <b/>
      <sz val="11"/>
      <color rgb="FF000000"/>
      <name val="Calibri"/>
      <family val="2"/>
    </font>
  </fonts>
  <fills count="3">
    <fill>
      <patternFill patternType="none"/>
    </fill>
    <fill>
      <patternFill patternType="gray125"/>
    </fill>
    <fill>
      <patternFill patternType="solid">
        <fgColor theme="4"/>
        <bgColor theme="4"/>
      </patternFill>
    </fill>
  </fills>
  <borders count="5">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style="thin">
        <color theme="4"/>
      </top>
      <bottom style="thin">
        <color theme="4"/>
      </bottom>
      <diagonal/>
    </border>
  </borders>
  <cellStyleXfs count="1">
    <xf numFmtId="0" fontId="0" fillId="0" borderId="0"/>
  </cellStyleXfs>
  <cellXfs count="62">
    <xf numFmtId="0" fontId="0" fillId="0" borderId="0" xfId="0"/>
    <xf numFmtId="0" fontId="1" fillId="0" borderId="1" xfId="0" applyFont="1" applyBorder="1" applyAlignment="1">
      <alignment horizontal="right" wrapText="1"/>
    </xf>
    <xf numFmtId="49" fontId="5" fillId="2" borderId="1" xfId="0" applyNumberFormat="1" applyFont="1" applyFill="1" applyBorder="1" applyAlignment="1">
      <alignment horizontal="right" wrapText="1"/>
    </xf>
    <xf numFmtId="49" fontId="5" fillId="2" borderId="2" xfId="0" applyNumberFormat="1" applyFont="1" applyFill="1" applyBorder="1" applyAlignment="1">
      <alignment horizontal="right" wrapText="1"/>
    </xf>
    <xf numFmtId="49" fontId="5" fillId="2" borderId="3" xfId="0" applyNumberFormat="1" applyFont="1" applyFill="1" applyBorder="1" applyAlignment="1">
      <alignment horizontal="right" wrapText="1"/>
    </xf>
    <xf numFmtId="49" fontId="5" fillId="0" borderId="2" xfId="0" applyNumberFormat="1" applyFont="1" applyFill="1" applyBorder="1" applyAlignment="1">
      <alignment horizontal="right" wrapText="1"/>
    </xf>
    <xf numFmtId="49" fontId="8" fillId="0" borderId="0" xfId="0" applyNumberFormat="1" applyFont="1" applyFill="1" applyAlignment="1" applyProtection="1">
      <alignment horizontal="right"/>
    </xf>
    <xf numFmtId="0" fontId="0" fillId="0" borderId="0" xfId="0" applyFill="1" applyAlignment="1" applyProtection="1">
      <alignment horizontal="right"/>
    </xf>
    <xf numFmtId="49" fontId="1" fillId="0" borderId="4" xfId="0" applyNumberFormat="1" applyFont="1" applyBorder="1" applyAlignment="1">
      <alignment horizontal="right"/>
    </xf>
    <xf numFmtId="0" fontId="1" fillId="0" borderId="4" xfId="0" applyFont="1" applyBorder="1" applyAlignment="1">
      <alignment horizontal="right" wrapText="1"/>
    </xf>
    <xf numFmtId="49" fontId="2" fillId="0" borderId="4" xfId="0" applyNumberFormat="1" applyFont="1" applyBorder="1" applyAlignment="1">
      <alignment horizontal="right"/>
    </xf>
    <xf numFmtId="4" fontId="2" fillId="0" borderId="4" xfId="0" applyNumberFormat="1" applyFont="1" applyBorder="1" applyAlignment="1">
      <alignment horizontal="right"/>
    </xf>
    <xf numFmtId="0" fontId="2" fillId="0" borderId="4" xfId="0" applyFont="1" applyBorder="1" applyAlignment="1">
      <alignment horizontal="right" wrapText="1"/>
    </xf>
    <xf numFmtId="49" fontId="3" fillId="0" borderId="4" xfId="0" applyNumberFormat="1" applyFont="1" applyBorder="1" applyAlignment="1">
      <alignment horizontal="right"/>
    </xf>
    <xf numFmtId="0" fontId="3" fillId="0" borderId="4" xfId="0" applyFont="1" applyBorder="1" applyAlignment="1">
      <alignment horizontal="right" wrapText="1"/>
    </xf>
    <xf numFmtId="4" fontId="3" fillId="0" borderId="4" xfId="0" applyNumberFormat="1" applyFont="1" applyBorder="1" applyAlignment="1">
      <alignment horizontal="right"/>
    </xf>
    <xf numFmtId="4" fontId="1" fillId="0" borderId="4" xfId="0" applyNumberFormat="1" applyFont="1" applyBorder="1" applyAlignment="1">
      <alignment horizontal="right"/>
    </xf>
    <xf numFmtId="49" fontId="7" fillId="0" borderId="4" xfId="0" applyNumberFormat="1" applyFont="1" applyFill="1" applyBorder="1" applyAlignment="1" applyProtection="1">
      <alignment horizontal="right"/>
    </xf>
    <xf numFmtId="0" fontId="7" fillId="0" borderId="4" xfId="0" applyFont="1" applyFill="1" applyBorder="1" applyAlignment="1" applyProtection="1">
      <alignment horizontal="right" wrapText="1"/>
    </xf>
    <xf numFmtId="49" fontId="8" fillId="0" borderId="4" xfId="0" applyNumberFormat="1" applyFont="1" applyFill="1" applyBorder="1" applyAlignment="1" applyProtection="1">
      <alignment horizontal="right"/>
    </xf>
    <xf numFmtId="4" fontId="8" fillId="0" borderId="4" xfId="0" applyNumberFormat="1" applyFont="1" applyFill="1" applyBorder="1" applyAlignment="1" applyProtection="1">
      <alignment horizontal="right"/>
    </xf>
    <xf numFmtId="49" fontId="9" fillId="0" borderId="4" xfId="0" applyNumberFormat="1" applyFont="1" applyFill="1" applyBorder="1" applyAlignment="1" applyProtection="1">
      <alignment horizontal="right"/>
    </xf>
    <xf numFmtId="0" fontId="9" fillId="0" borderId="4" xfId="0" applyFont="1" applyFill="1" applyBorder="1" applyAlignment="1" applyProtection="1">
      <alignment horizontal="right" wrapText="1"/>
    </xf>
    <xf numFmtId="0" fontId="8" fillId="0" borderId="4" xfId="0" applyFont="1" applyFill="1" applyBorder="1" applyAlignment="1" applyProtection="1">
      <alignment horizontal="right" wrapText="1"/>
    </xf>
    <xf numFmtId="4" fontId="7" fillId="0" borderId="4" xfId="0" applyNumberFormat="1" applyFont="1" applyFill="1" applyBorder="1" applyAlignment="1" applyProtection="1">
      <alignment horizontal="right"/>
    </xf>
    <xf numFmtId="0" fontId="0" fillId="0" borderId="4" xfId="0" applyBorder="1"/>
    <xf numFmtId="49" fontId="2" fillId="0" borderId="4" xfId="0" applyNumberFormat="1" applyFont="1" applyFill="1" applyBorder="1" applyAlignment="1">
      <alignment horizontal="right"/>
    </xf>
    <xf numFmtId="0" fontId="2" fillId="0" borderId="4" xfId="0" applyFont="1" applyFill="1" applyBorder="1" applyAlignment="1">
      <alignment horizontal="right" wrapText="1"/>
    </xf>
    <xf numFmtId="49" fontId="1" fillId="0" borderId="4" xfId="0" applyNumberFormat="1" applyFont="1" applyFill="1" applyBorder="1" applyAlignment="1">
      <alignment horizontal="right"/>
    </xf>
    <xf numFmtId="4" fontId="1" fillId="0" borderId="4" xfId="0" applyNumberFormat="1" applyFont="1" applyFill="1" applyBorder="1" applyAlignment="1">
      <alignment horizontal="right"/>
    </xf>
    <xf numFmtId="0" fontId="0" fillId="0" borderId="0" xfId="0" applyFill="1"/>
    <xf numFmtId="49" fontId="3" fillId="0" borderId="4" xfId="0" applyNumberFormat="1" applyFont="1" applyFill="1" applyBorder="1" applyAlignment="1">
      <alignment horizontal="right"/>
    </xf>
    <xf numFmtId="0" fontId="3" fillId="0" borderId="4" xfId="0" applyFont="1" applyFill="1" applyBorder="1" applyAlignment="1">
      <alignment horizontal="right" wrapText="1"/>
    </xf>
    <xf numFmtId="4" fontId="3" fillId="0" borderId="4" xfId="0" applyNumberFormat="1" applyFont="1" applyFill="1" applyBorder="1" applyAlignment="1">
      <alignment horizontal="right"/>
    </xf>
    <xf numFmtId="4" fontId="2" fillId="0" borderId="4" xfId="0" applyNumberFormat="1" applyFont="1" applyFill="1" applyBorder="1" applyAlignment="1">
      <alignment horizontal="right"/>
    </xf>
    <xf numFmtId="0" fontId="1" fillId="0" borderId="4" xfId="0" applyFont="1" applyFill="1" applyBorder="1" applyAlignment="1">
      <alignment horizontal="right" wrapText="1"/>
    </xf>
    <xf numFmtId="0" fontId="4" fillId="0" borderId="4" xfId="0" applyFont="1" applyFill="1" applyBorder="1"/>
    <xf numFmtId="49" fontId="3" fillId="0" borderId="4" xfId="0" applyNumberFormat="1" applyFont="1" applyFill="1" applyBorder="1" applyAlignment="1">
      <alignment horizontal="right" vertical="center"/>
    </xf>
    <xf numFmtId="49" fontId="4" fillId="0" borderId="4" xfId="0" applyNumberFormat="1" applyFont="1" applyFill="1" applyBorder="1" applyAlignment="1">
      <alignment horizontal="right"/>
    </xf>
    <xf numFmtId="4" fontId="4" fillId="0" borderId="4" xfId="0" applyNumberFormat="1" applyFont="1" applyFill="1" applyBorder="1" applyAlignment="1">
      <alignment horizontal="right"/>
    </xf>
    <xf numFmtId="4" fontId="4" fillId="0" borderId="4" xfId="0" applyNumberFormat="1" applyFont="1" applyFill="1" applyBorder="1"/>
    <xf numFmtId="0" fontId="3" fillId="0" borderId="4" xfId="0" applyFont="1" applyFill="1" applyBorder="1" applyAlignment="1">
      <alignment horizontal="right" vertical="center" wrapText="1"/>
    </xf>
    <xf numFmtId="4" fontId="3" fillId="0" borderId="4" xfId="0" applyNumberFormat="1" applyFont="1" applyFill="1" applyBorder="1" applyAlignment="1">
      <alignment horizontal="right" vertical="center"/>
    </xf>
    <xf numFmtId="0" fontId="0" fillId="0" borderId="4" xfId="0" applyFill="1" applyBorder="1"/>
    <xf numFmtId="49" fontId="6" fillId="0" borderId="4" xfId="0" applyNumberFormat="1" applyFont="1" applyFill="1" applyBorder="1" applyAlignment="1">
      <alignment horizontal="right"/>
    </xf>
    <xf numFmtId="0" fontId="6" fillId="0" borderId="4" xfId="0" applyFont="1" applyFill="1" applyBorder="1" applyAlignment="1">
      <alignment horizontal="right" wrapText="1"/>
    </xf>
    <xf numFmtId="0" fontId="4" fillId="0" borderId="4" xfId="0" applyFont="1" applyFill="1" applyBorder="1" applyAlignment="1">
      <alignment wrapText="1"/>
    </xf>
    <xf numFmtId="4" fontId="6" fillId="0" borderId="4" xfId="0" applyNumberFormat="1" applyFont="1" applyFill="1" applyBorder="1" applyAlignment="1">
      <alignment horizontal="right"/>
    </xf>
    <xf numFmtId="4" fontId="3" fillId="0" borderId="4" xfId="0" applyNumberFormat="1" applyFont="1" applyBorder="1" applyAlignment="1" applyProtection="1">
      <alignment horizontal="right"/>
      <protection locked="0"/>
    </xf>
    <xf numFmtId="4" fontId="2" fillId="0" borderId="4" xfId="0" applyNumberFormat="1" applyFont="1" applyBorder="1" applyAlignment="1" applyProtection="1">
      <alignment horizontal="right"/>
      <protection locked="0"/>
    </xf>
    <xf numFmtId="4" fontId="1" fillId="0" borderId="4" xfId="0" applyNumberFormat="1" applyFont="1" applyBorder="1" applyAlignment="1" applyProtection="1">
      <alignment horizontal="right"/>
      <protection locked="0"/>
    </xf>
    <xf numFmtId="4" fontId="1" fillId="0" borderId="4" xfId="0" applyNumberFormat="1" applyFont="1" applyFill="1" applyBorder="1" applyAlignment="1" applyProtection="1">
      <alignment horizontal="right"/>
      <protection locked="0"/>
    </xf>
    <xf numFmtId="4" fontId="3" fillId="0" borderId="4" xfId="0" applyNumberFormat="1" applyFont="1" applyFill="1" applyBorder="1" applyAlignment="1" applyProtection="1">
      <alignment horizontal="right"/>
      <protection locked="0"/>
    </xf>
    <xf numFmtId="4" fontId="2" fillId="0" borderId="4" xfId="0" applyNumberFormat="1" applyFont="1" applyFill="1" applyBorder="1" applyAlignment="1" applyProtection="1">
      <alignment horizontal="right"/>
      <protection locked="0"/>
    </xf>
    <xf numFmtId="0" fontId="4" fillId="0" borderId="4" xfId="0" applyFont="1" applyFill="1" applyBorder="1" applyProtection="1">
      <protection locked="0"/>
    </xf>
    <xf numFmtId="4" fontId="4" fillId="0" borderId="4" xfId="0" applyNumberFormat="1" applyFont="1" applyFill="1" applyBorder="1" applyAlignment="1" applyProtection="1">
      <alignment horizontal="right"/>
      <protection locked="0"/>
    </xf>
    <xf numFmtId="4" fontId="4" fillId="0" borderId="4" xfId="0" applyNumberFormat="1" applyFont="1" applyFill="1" applyBorder="1" applyProtection="1">
      <protection locked="0"/>
    </xf>
    <xf numFmtId="4" fontId="3" fillId="0" borderId="4" xfId="0" applyNumberFormat="1" applyFont="1" applyFill="1" applyBorder="1" applyAlignment="1" applyProtection="1">
      <alignment horizontal="right" vertical="center"/>
      <protection locked="0"/>
    </xf>
    <xf numFmtId="0" fontId="0" fillId="0" borderId="4" xfId="0" applyFill="1" applyBorder="1" applyProtection="1">
      <protection locked="0"/>
    </xf>
    <xf numFmtId="4" fontId="8" fillId="0" borderId="4" xfId="0" applyNumberFormat="1" applyFont="1" applyFill="1" applyBorder="1" applyAlignment="1" applyProtection="1">
      <alignment horizontal="right"/>
      <protection locked="0"/>
    </xf>
    <xf numFmtId="4" fontId="7" fillId="0" borderId="4" xfId="0" applyNumberFormat="1" applyFont="1" applyFill="1" applyBorder="1" applyAlignment="1" applyProtection="1">
      <alignment horizontal="right"/>
      <protection locked="0"/>
    </xf>
    <xf numFmtId="0" fontId="1" fillId="0" borderId="4" xfId="0" applyFont="1" applyBorder="1" applyAlignment="1" applyProtection="1">
      <alignment horizontal="righ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0"/>
  <sheetViews>
    <sheetView rightToLeft="1" tabSelected="1" workbookViewId="0">
      <pane ySplit="1" topLeftCell="A614" activePane="bottomLeft" state="frozen"/>
      <selection pane="bottomLeft" activeCell="E620" sqref="E620"/>
    </sheetView>
  </sheetViews>
  <sheetFormatPr defaultRowHeight="13.8" x14ac:dyDescent="0.25"/>
  <cols>
    <col min="1" max="1" width="11.3984375" bestFit="1" customWidth="1"/>
    <col min="2" max="2" width="35.09765625" customWidth="1"/>
    <col min="6" max="6" width="11.3984375" bestFit="1" customWidth="1"/>
  </cols>
  <sheetData>
    <row r="1" spans="1:6" ht="14.4" x14ac:dyDescent="0.3">
      <c r="A1" s="2" t="s">
        <v>0</v>
      </c>
      <c r="B1" s="3" t="s">
        <v>1</v>
      </c>
      <c r="C1" s="3" t="s">
        <v>2</v>
      </c>
      <c r="D1" s="3" t="s">
        <v>3</v>
      </c>
      <c r="E1" s="3" t="s">
        <v>4</v>
      </c>
      <c r="F1" s="4" t="s">
        <v>5</v>
      </c>
    </row>
    <row r="2" spans="1:6" ht="31.2" x14ac:dyDescent="0.3">
      <c r="A2" s="1" t="s">
        <v>325</v>
      </c>
      <c r="B2" s="1" t="s">
        <v>556</v>
      </c>
      <c r="C2" s="5"/>
      <c r="D2" s="5"/>
      <c r="E2" s="5"/>
      <c r="F2" s="5"/>
    </row>
    <row r="3" spans="1:6" ht="15.6" x14ac:dyDescent="0.3">
      <c r="A3" s="8" t="s">
        <v>560</v>
      </c>
      <c r="B3" s="9" t="s">
        <v>7</v>
      </c>
      <c r="C3" s="10"/>
      <c r="D3" s="11"/>
      <c r="E3" s="11"/>
      <c r="F3" s="11"/>
    </row>
    <row r="4" spans="1:6" ht="14.4" x14ac:dyDescent="0.3">
      <c r="A4" s="10" t="s">
        <v>561</v>
      </c>
      <c r="B4" s="12" t="s">
        <v>9</v>
      </c>
      <c r="C4" s="10"/>
      <c r="D4" s="11"/>
      <c r="E4" s="11"/>
      <c r="F4" s="11"/>
    </row>
    <row r="5" spans="1:6" ht="84" x14ac:dyDescent="0.25">
      <c r="A5" s="13" t="s">
        <v>562</v>
      </c>
      <c r="B5" s="14" t="s">
        <v>10</v>
      </c>
      <c r="C5" s="13" t="s">
        <v>555</v>
      </c>
      <c r="D5" s="15" t="s">
        <v>11</v>
      </c>
      <c r="E5" s="48"/>
      <c r="F5" s="15">
        <f>D5*E5</f>
        <v>0</v>
      </c>
    </row>
    <row r="6" spans="1:6" ht="36" x14ac:dyDescent="0.25">
      <c r="A6" s="13" t="s">
        <v>563</v>
      </c>
      <c r="B6" s="14" t="s">
        <v>13</v>
      </c>
      <c r="C6" s="13" t="s">
        <v>555</v>
      </c>
      <c r="D6" s="15" t="s">
        <v>11</v>
      </c>
      <c r="E6" s="48"/>
      <c r="F6" s="15">
        <f>D6*E6</f>
        <v>0</v>
      </c>
    </row>
    <row r="7" spans="1:6" ht="14.4" x14ac:dyDescent="0.3">
      <c r="A7" s="10" t="s">
        <v>561</v>
      </c>
      <c r="B7" s="12" t="s">
        <v>14</v>
      </c>
      <c r="C7" s="10"/>
      <c r="D7" s="11"/>
      <c r="E7" s="49"/>
      <c r="F7" s="11">
        <f>SUBTOTAL(109,F3:F6)</f>
        <v>0</v>
      </c>
    </row>
    <row r="8" spans="1:6" x14ac:dyDescent="0.25">
      <c r="A8" s="13" t="s">
        <v>573</v>
      </c>
      <c r="B8" s="14"/>
      <c r="C8" s="13"/>
      <c r="D8" s="15"/>
      <c r="E8" s="48"/>
      <c r="F8" s="15"/>
    </row>
    <row r="9" spans="1:6" ht="14.4" x14ac:dyDescent="0.3">
      <c r="A9" s="10" t="s">
        <v>787</v>
      </c>
      <c r="B9" s="12" t="s">
        <v>16</v>
      </c>
      <c r="C9" s="10"/>
      <c r="D9" s="11"/>
      <c r="E9" s="49"/>
      <c r="F9" s="11"/>
    </row>
    <row r="10" spans="1:6" ht="84" x14ac:dyDescent="0.25">
      <c r="A10" s="13" t="s">
        <v>564</v>
      </c>
      <c r="B10" s="14" t="s">
        <v>17</v>
      </c>
      <c r="C10" s="13" t="s">
        <v>555</v>
      </c>
      <c r="D10" s="15" t="s">
        <v>18</v>
      </c>
      <c r="E10" s="48"/>
      <c r="F10" s="15">
        <f>D10*E10</f>
        <v>0</v>
      </c>
    </row>
    <row r="11" spans="1:6" ht="14.4" x14ac:dyDescent="0.3">
      <c r="A11" s="10" t="s">
        <v>787</v>
      </c>
      <c r="B11" s="12" t="s">
        <v>19</v>
      </c>
      <c r="C11" s="10"/>
      <c r="D11" s="11"/>
      <c r="E11" s="49"/>
      <c r="F11" s="11">
        <f>F10</f>
        <v>0</v>
      </c>
    </row>
    <row r="12" spans="1:6" ht="31.2" x14ac:dyDescent="0.3">
      <c r="A12" s="8" t="s">
        <v>560</v>
      </c>
      <c r="B12" s="9" t="s">
        <v>20</v>
      </c>
      <c r="C12" s="8"/>
      <c r="D12" s="16"/>
      <c r="E12" s="50"/>
      <c r="F12" s="16">
        <f>F7+F11</f>
        <v>0</v>
      </c>
    </row>
    <row r="13" spans="1:6" x14ac:dyDescent="0.25">
      <c r="A13" s="13" t="s">
        <v>573</v>
      </c>
      <c r="B13" s="14"/>
      <c r="C13" s="13"/>
      <c r="D13" s="15"/>
      <c r="E13" s="48"/>
      <c r="F13" s="15"/>
    </row>
    <row r="14" spans="1:6" ht="15.6" x14ac:dyDescent="0.3">
      <c r="A14" s="8" t="s">
        <v>567</v>
      </c>
      <c r="B14" s="9" t="s">
        <v>21</v>
      </c>
      <c r="C14" s="10"/>
      <c r="D14" s="11"/>
      <c r="E14" s="49"/>
      <c r="F14" s="11"/>
    </row>
    <row r="15" spans="1:6" ht="14.4" x14ac:dyDescent="0.3">
      <c r="A15" s="10" t="s">
        <v>569</v>
      </c>
      <c r="B15" s="12" t="s">
        <v>22</v>
      </c>
      <c r="C15" s="10"/>
      <c r="D15" s="11"/>
      <c r="E15" s="49"/>
      <c r="F15" s="11"/>
    </row>
    <row r="16" spans="1:6" ht="60" x14ac:dyDescent="0.25">
      <c r="A16" s="13" t="s">
        <v>570</v>
      </c>
      <c r="B16" s="14" t="s">
        <v>23</v>
      </c>
      <c r="C16" s="13" t="s">
        <v>555</v>
      </c>
      <c r="D16" s="15" t="s">
        <v>24</v>
      </c>
      <c r="E16" s="48"/>
      <c r="F16" s="15">
        <f>D16*E16</f>
        <v>0</v>
      </c>
    </row>
    <row r="17" spans="1:6" ht="24" x14ac:dyDescent="0.25">
      <c r="A17" s="13" t="s">
        <v>571</v>
      </c>
      <c r="B17" s="14" t="s">
        <v>25</v>
      </c>
      <c r="C17" s="13" t="s">
        <v>555</v>
      </c>
      <c r="D17" s="15" t="s">
        <v>26</v>
      </c>
      <c r="E17" s="48"/>
      <c r="F17" s="15">
        <f>D17*E17</f>
        <v>0</v>
      </c>
    </row>
    <row r="18" spans="1:6" ht="48" x14ac:dyDescent="0.25">
      <c r="A18" s="13" t="s">
        <v>572</v>
      </c>
      <c r="B18" s="14" t="s">
        <v>27</v>
      </c>
      <c r="C18" s="13" t="s">
        <v>555</v>
      </c>
      <c r="D18" s="15" t="s">
        <v>28</v>
      </c>
      <c r="E18" s="48"/>
      <c r="F18" s="15">
        <f>D18*E18</f>
        <v>0</v>
      </c>
    </row>
    <row r="19" spans="1:6" ht="14.4" x14ac:dyDescent="0.3">
      <c r="A19" s="10" t="s">
        <v>569</v>
      </c>
      <c r="B19" s="12" t="s">
        <v>30</v>
      </c>
      <c r="C19" s="10"/>
      <c r="D19" s="11"/>
      <c r="E19" s="49"/>
      <c r="F19" s="11">
        <f>SUBTOTAL(109,F16:F18)</f>
        <v>0</v>
      </c>
    </row>
    <row r="20" spans="1:6" x14ac:dyDescent="0.25">
      <c r="A20" s="13" t="s">
        <v>573</v>
      </c>
      <c r="B20" s="14"/>
      <c r="C20" s="13"/>
      <c r="D20" s="15"/>
      <c r="E20" s="48"/>
      <c r="F20" s="15"/>
    </row>
    <row r="21" spans="1:6" x14ac:dyDescent="0.25">
      <c r="A21" s="13" t="s">
        <v>574</v>
      </c>
      <c r="B21" s="14" t="s">
        <v>31</v>
      </c>
      <c r="C21" s="13"/>
      <c r="D21" s="15"/>
      <c r="E21" s="48"/>
      <c r="F21" s="15"/>
    </row>
    <row r="22" spans="1:6" ht="132" x14ac:dyDescent="0.25">
      <c r="A22" s="13" t="s">
        <v>575</v>
      </c>
      <c r="B22" s="14" t="s">
        <v>32</v>
      </c>
      <c r="C22" s="13" t="s">
        <v>33</v>
      </c>
      <c r="D22" s="15"/>
      <c r="E22" s="48"/>
      <c r="F22" s="15"/>
    </row>
    <row r="23" spans="1:6" x14ac:dyDescent="0.25">
      <c r="A23" s="13" t="s">
        <v>565</v>
      </c>
      <c r="B23" s="14" t="s">
        <v>34</v>
      </c>
      <c r="C23" s="13"/>
      <c r="D23" s="15"/>
      <c r="E23" s="48"/>
      <c r="F23" s="15" t="s">
        <v>35</v>
      </c>
    </row>
    <row r="24" spans="1:6" ht="15.6" x14ac:dyDescent="0.3">
      <c r="A24" s="8" t="s">
        <v>567</v>
      </c>
      <c r="B24" s="9" t="s">
        <v>36</v>
      </c>
      <c r="C24" s="8"/>
      <c r="D24" s="16"/>
      <c r="E24" s="50"/>
      <c r="F24" s="16">
        <f>F19</f>
        <v>0</v>
      </c>
    </row>
    <row r="25" spans="1:6" x14ac:dyDescent="0.25">
      <c r="A25" s="13" t="s">
        <v>573</v>
      </c>
      <c r="B25" s="14"/>
      <c r="C25" s="13"/>
      <c r="D25" s="15"/>
      <c r="E25" s="48"/>
      <c r="F25" s="15"/>
    </row>
    <row r="26" spans="1:6" ht="15.6" x14ac:dyDescent="0.3">
      <c r="A26" s="8" t="s">
        <v>568</v>
      </c>
      <c r="B26" s="9" t="s">
        <v>37</v>
      </c>
      <c r="C26" s="8"/>
      <c r="D26" s="16"/>
      <c r="E26" s="50"/>
      <c r="F26" s="16"/>
    </row>
    <row r="27" spans="1:6" ht="14.4" x14ac:dyDescent="0.3">
      <c r="A27" s="10" t="s">
        <v>576</v>
      </c>
      <c r="B27" s="12" t="s">
        <v>38</v>
      </c>
      <c r="C27" s="10"/>
      <c r="D27" s="11"/>
      <c r="E27" s="49"/>
      <c r="F27" s="11"/>
    </row>
    <row r="28" spans="1:6" ht="84" x14ac:dyDescent="0.25">
      <c r="A28" s="13" t="s">
        <v>577</v>
      </c>
      <c r="B28" s="14" t="s">
        <v>39</v>
      </c>
      <c r="C28" s="13" t="s">
        <v>555</v>
      </c>
      <c r="D28" s="15" t="s">
        <v>18</v>
      </c>
      <c r="E28" s="48"/>
      <c r="F28" s="15">
        <f>D28*E28</f>
        <v>0</v>
      </c>
    </row>
    <row r="29" spans="1:6" ht="14.4" x14ac:dyDescent="0.3">
      <c r="A29" s="10" t="s">
        <v>576</v>
      </c>
      <c r="B29" s="12" t="s">
        <v>40</v>
      </c>
      <c r="C29" s="10"/>
      <c r="D29" s="11"/>
      <c r="E29" s="49"/>
      <c r="F29" s="11">
        <f>F28</f>
        <v>0</v>
      </c>
    </row>
    <row r="30" spans="1:6" x14ac:dyDescent="0.25">
      <c r="A30" s="13" t="s">
        <v>573</v>
      </c>
      <c r="B30" s="14"/>
      <c r="C30" s="13"/>
      <c r="D30" s="15"/>
      <c r="E30" s="48"/>
      <c r="F30" s="15"/>
    </row>
    <row r="31" spans="1:6" x14ac:dyDescent="0.25">
      <c r="A31" s="13" t="s">
        <v>573</v>
      </c>
      <c r="B31" s="14"/>
      <c r="C31" s="13"/>
      <c r="D31" s="15"/>
      <c r="E31" s="48"/>
      <c r="F31" s="15"/>
    </row>
    <row r="32" spans="1:6" ht="14.4" x14ac:dyDescent="0.3">
      <c r="A32" s="10" t="s">
        <v>578</v>
      </c>
      <c r="B32" s="12" t="s">
        <v>46</v>
      </c>
      <c r="C32" s="10"/>
      <c r="D32" s="11"/>
      <c r="E32" s="49"/>
      <c r="F32" s="11"/>
    </row>
    <row r="33" spans="1:6" ht="24" x14ac:dyDescent="0.25">
      <c r="A33" s="13" t="s">
        <v>579</v>
      </c>
      <c r="B33" s="14" t="s">
        <v>47</v>
      </c>
      <c r="C33" s="13" t="s">
        <v>555</v>
      </c>
      <c r="D33" s="15" t="s">
        <v>48</v>
      </c>
      <c r="E33" s="48"/>
      <c r="F33" s="15">
        <f>D33*E33</f>
        <v>0</v>
      </c>
    </row>
    <row r="34" spans="1:6" ht="72" x14ac:dyDescent="0.25">
      <c r="A34" s="13" t="s">
        <v>580</v>
      </c>
      <c r="B34" s="14" t="s">
        <v>49</v>
      </c>
      <c r="C34" s="13" t="s">
        <v>555</v>
      </c>
      <c r="D34" s="15" t="s">
        <v>48</v>
      </c>
      <c r="E34" s="48"/>
      <c r="F34" s="15">
        <f t="shared" ref="F34:F36" si="0">D34*E34</f>
        <v>0</v>
      </c>
    </row>
    <row r="35" spans="1:6" ht="36" x14ac:dyDescent="0.25">
      <c r="A35" s="13" t="s">
        <v>581</v>
      </c>
      <c r="B35" s="14" t="s">
        <v>50</v>
      </c>
      <c r="C35" s="13" t="s">
        <v>557</v>
      </c>
      <c r="D35" s="15" t="s">
        <v>51</v>
      </c>
      <c r="E35" s="48"/>
      <c r="F35" s="15">
        <f t="shared" si="0"/>
        <v>0</v>
      </c>
    </row>
    <row r="36" spans="1:6" ht="24" x14ac:dyDescent="0.25">
      <c r="A36" s="13" t="s">
        <v>582</v>
      </c>
      <c r="B36" s="14" t="s">
        <v>52</v>
      </c>
      <c r="C36" s="13" t="s">
        <v>53</v>
      </c>
      <c r="D36" s="15" t="s">
        <v>28</v>
      </c>
      <c r="E36" s="48"/>
      <c r="F36" s="15">
        <f t="shared" si="0"/>
        <v>0</v>
      </c>
    </row>
    <row r="37" spans="1:6" ht="14.4" x14ac:dyDescent="0.3">
      <c r="A37" s="10" t="s">
        <v>578</v>
      </c>
      <c r="B37" s="12" t="s">
        <v>55</v>
      </c>
      <c r="C37" s="10"/>
      <c r="D37" s="11"/>
      <c r="E37" s="49"/>
      <c r="F37" s="11">
        <f>SUBTOTAL(109,F33:F36)</f>
        <v>0</v>
      </c>
    </row>
    <row r="38" spans="1:6" x14ac:dyDescent="0.25">
      <c r="A38" s="13" t="s">
        <v>573</v>
      </c>
      <c r="B38" s="14"/>
      <c r="C38" s="13"/>
      <c r="D38" s="15"/>
      <c r="E38" s="48"/>
      <c r="F38" s="15"/>
    </row>
    <row r="39" spans="1:6" ht="14.4" x14ac:dyDescent="0.3">
      <c r="A39" s="10" t="s">
        <v>566</v>
      </c>
      <c r="B39" s="12" t="s">
        <v>56</v>
      </c>
      <c r="C39" s="10"/>
      <c r="D39" s="11"/>
      <c r="E39" s="49"/>
      <c r="F39" s="11"/>
    </row>
    <row r="40" spans="1:6" ht="48" x14ac:dyDescent="0.25">
      <c r="A40" s="13" t="s">
        <v>583</v>
      </c>
      <c r="B40" s="14" t="s">
        <v>57</v>
      </c>
      <c r="C40" s="13" t="s">
        <v>33</v>
      </c>
      <c r="D40" s="15"/>
      <c r="E40" s="48"/>
      <c r="F40" s="15"/>
    </row>
    <row r="41" spans="1:6" ht="96" x14ac:dyDescent="0.25">
      <c r="A41" s="13" t="s">
        <v>584</v>
      </c>
      <c r="B41" s="14" t="s">
        <v>58</v>
      </c>
      <c r="C41" s="13" t="s">
        <v>33</v>
      </c>
      <c r="D41" s="15"/>
      <c r="E41" s="48"/>
      <c r="F41" s="15"/>
    </row>
    <row r="42" spans="1:6" x14ac:dyDescent="0.25">
      <c r="A42" s="13" t="s">
        <v>585</v>
      </c>
      <c r="B42" s="14" t="s">
        <v>59</v>
      </c>
      <c r="C42" s="13"/>
      <c r="D42" s="15"/>
      <c r="E42" s="48"/>
      <c r="F42" s="15" t="s">
        <v>35</v>
      </c>
    </row>
    <row r="43" spans="1:6" ht="15.6" x14ac:dyDescent="0.3">
      <c r="A43" s="8" t="s">
        <v>568</v>
      </c>
      <c r="B43" s="9" t="s">
        <v>60</v>
      </c>
      <c r="C43" s="8"/>
      <c r="D43" s="16"/>
      <c r="E43" s="50"/>
      <c r="F43" s="16">
        <f>F37+F29</f>
        <v>0</v>
      </c>
    </row>
    <row r="44" spans="1:6" x14ac:dyDescent="0.25">
      <c r="A44" s="13" t="s">
        <v>573</v>
      </c>
      <c r="B44" s="14"/>
      <c r="C44" s="13"/>
      <c r="D44" s="15"/>
      <c r="E44" s="48"/>
      <c r="F44" s="15"/>
    </row>
    <row r="45" spans="1:6" ht="15.6" x14ac:dyDescent="0.3">
      <c r="A45" s="8" t="s">
        <v>327</v>
      </c>
      <c r="B45" s="9" t="s">
        <v>61</v>
      </c>
      <c r="C45" s="8"/>
      <c r="D45" s="16"/>
      <c r="E45" s="50"/>
      <c r="F45" s="16"/>
    </row>
    <row r="46" spans="1:6" ht="14.4" x14ac:dyDescent="0.3">
      <c r="A46" s="10" t="s">
        <v>586</v>
      </c>
      <c r="B46" s="12" t="s">
        <v>62</v>
      </c>
      <c r="C46" s="13"/>
      <c r="D46" s="15"/>
      <c r="E46" s="48"/>
      <c r="F46" s="15"/>
    </row>
    <row r="47" spans="1:6" ht="60" x14ac:dyDescent="0.25">
      <c r="A47" s="13" t="s">
        <v>587</v>
      </c>
      <c r="B47" s="14" t="s">
        <v>63</v>
      </c>
      <c r="C47" s="13" t="s">
        <v>45</v>
      </c>
      <c r="D47" s="15" t="s">
        <v>64</v>
      </c>
      <c r="E47" s="48"/>
      <c r="F47" s="15">
        <f t="shared" ref="F47:F48" si="1">D47*E47</f>
        <v>0</v>
      </c>
    </row>
    <row r="48" spans="1:6" ht="24" x14ac:dyDescent="0.25">
      <c r="A48" s="13" t="s">
        <v>588</v>
      </c>
      <c r="B48" s="14" t="s">
        <v>66</v>
      </c>
      <c r="C48" s="13" t="s">
        <v>45</v>
      </c>
      <c r="D48" s="15" t="s">
        <v>64</v>
      </c>
      <c r="E48" s="48"/>
      <c r="F48" s="15">
        <f t="shared" si="1"/>
        <v>0</v>
      </c>
    </row>
    <row r="49" spans="1:6" ht="14.4" x14ac:dyDescent="0.3">
      <c r="A49" s="10" t="s">
        <v>586</v>
      </c>
      <c r="B49" s="12" t="s">
        <v>67</v>
      </c>
      <c r="C49" s="10"/>
      <c r="D49" s="11"/>
      <c r="E49" s="49"/>
      <c r="F49" s="11">
        <f>SUBTOTAL(109,F47:F48)</f>
        <v>0</v>
      </c>
    </row>
    <row r="50" spans="1:6" x14ac:dyDescent="0.25">
      <c r="A50" s="13" t="s">
        <v>573</v>
      </c>
      <c r="B50" s="14"/>
      <c r="C50" s="13"/>
      <c r="D50" s="15"/>
      <c r="E50" s="48"/>
      <c r="F50" s="15"/>
    </row>
    <row r="51" spans="1:6" ht="14.4" x14ac:dyDescent="0.3">
      <c r="A51" s="10" t="s">
        <v>589</v>
      </c>
      <c r="B51" s="12" t="s">
        <v>68</v>
      </c>
      <c r="C51" s="10"/>
      <c r="D51" s="11"/>
      <c r="E51" s="49"/>
      <c r="F51" s="11"/>
    </row>
    <row r="52" spans="1:6" ht="60" x14ac:dyDescent="0.25">
      <c r="A52" s="13" t="s">
        <v>590</v>
      </c>
      <c r="B52" s="14" t="s">
        <v>69</v>
      </c>
      <c r="C52" s="13" t="s">
        <v>45</v>
      </c>
      <c r="D52" s="15" t="s">
        <v>70</v>
      </c>
      <c r="E52" s="48"/>
      <c r="F52" s="15">
        <f t="shared" ref="F52:F54" si="2">D52*E52</f>
        <v>0</v>
      </c>
    </row>
    <row r="53" spans="1:6" ht="48" x14ac:dyDescent="0.25">
      <c r="A53" s="13" t="s">
        <v>591</v>
      </c>
      <c r="B53" s="14" t="s">
        <v>71</v>
      </c>
      <c r="C53" s="13" t="s">
        <v>45</v>
      </c>
      <c r="D53" s="15" t="s">
        <v>70</v>
      </c>
      <c r="E53" s="48"/>
      <c r="F53" s="15">
        <f t="shared" si="2"/>
        <v>0</v>
      </c>
    </row>
    <row r="54" spans="1:6" ht="48" x14ac:dyDescent="0.25">
      <c r="A54" s="13" t="s">
        <v>592</v>
      </c>
      <c r="B54" s="14" t="s">
        <v>72</v>
      </c>
      <c r="C54" s="13" t="s">
        <v>45</v>
      </c>
      <c r="D54" s="15" t="s">
        <v>35</v>
      </c>
      <c r="E54" s="48"/>
      <c r="F54" s="15">
        <f t="shared" si="2"/>
        <v>0</v>
      </c>
    </row>
    <row r="55" spans="1:6" ht="14.4" x14ac:dyDescent="0.3">
      <c r="A55" s="10" t="s">
        <v>589</v>
      </c>
      <c r="B55" s="12" t="s">
        <v>73</v>
      </c>
      <c r="C55" s="10"/>
      <c r="D55" s="11"/>
      <c r="E55" s="49"/>
      <c r="F55" s="11">
        <f>SUBTOTAL(109,F52:F54)</f>
        <v>0</v>
      </c>
    </row>
    <row r="56" spans="1:6" x14ac:dyDescent="0.25">
      <c r="A56" s="13" t="s">
        <v>573</v>
      </c>
      <c r="B56" s="14"/>
      <c r="C56" s="13"/>
      <c r="D56" s="15"/>
      <c r="E56" s="48"/>
      <c r="F56" s="15"/>
    </row>
    <row r="57" spans="1:6" ht="14.4" x14ac:dyDescent="0.3">
      <c r="A57" s="10" t="s">
        <v>593</v>
      </c>
      <c r="B57" s="12" t="s">
        <v>74</v>
      </c>
      <c r="C57" s="10"/>
      <c r="D57" s="11"/>
      <c r="E57" s="49"/>
      <c r="F57" s="15"/>
    </row>
    <row r="58" spans="1:6" ht="48" x14ac:dyDescent="0.25">
      <c r="A58" s="13" t="s">
        <v>594</v>
      </c>
      <c r="B58" s="14" t="s">
        <v>75</v>
      </c>
      <c r="C58" s="13" t="s">
        <v>76</v>
      </c>
      <c r="D58" s="15" t="s">
        <v>70</v>
      </c>
      <c r="E58" s="48"/>
      <c r="F58" s="15">
        <f t="shared" ref="F58" si="3">D58*E58</f>
        <v>0</v>
      </c>
    </row>
    <row r="59" spans="1:6" ht="14.4" x14ac:dyDescent="0.3">
      <c r="A59" s="10" t="s">
        <v>593</v>
      </c>
      <c r="B59" s="12" t="s">
        <v>77</v>
      </c>
      <c r="C59" s="10"/>
      <c r="D59" s="11"/>
      <c r="E59" s="49"/>
      <c r="F59" s="11">
        <f>F58</f>
        <v>0</v>
      </c>
    </row>
    <row r="60" spans="1:6" x14ac:dyDescent="0.25">
      <c r="A60" s="13" t="s">
        <v>573</v>
      </c>
      <c r="B60" s="14"/>
      <c r="C60" s="13"/>
      <c r="D60" s="15"/>
      <c r="E60" s="48"/>
      <c r="F60" s="15"/>
    </row>
    <row r="61" spans="1:6" ht="14.4" x14ac:dyDescent="0.3">
      <c r="A61" s="10" t="s">
        <v>595</v>
      </c>
      <c r="B61" s="12" t="s">
        <v>78</v>
      </c>
      <c r="C61" s="13"/>
      <c r="D61" s="15"/>
      <c r="E61" s="48"/>
      <c r="F61" s="15"/>
    </row>
    <row r="62" spans="1:6" ht="36" x14ac:dyDescent="0.25">
      <c r="A62" s="13" t="s">
        <v>596</v>
      </c>
      <c r="B62" s="14" t="s">
        <v>79</v>
      </c>
      <c r="C62" s="13" t="s">
        <v>76</v>
      </c>
      <c r="D62" s="15" t="s">
        <v>64</v>
      </c>
      <c r="E62" s="48"/>
      <c r="F62" s="15">
        <f t="shared" ref="F62:F69" si="4">D62*E62</f>
        <v>0</v>
      </c>
    </row>
    <row r="63" spans="1:6" ht="36" x14ac:dyDescent="0.25">
      <c r="A63" s="13" t="s">
        <v>597</v>
      </c>
      <c r="B63" s="14" t="s">
        <v>80</v>
      </c>
      <c r="C63" s="13" t="s">
        <v>45</v>
      </c>
      <c r="D63" s="15" t="s">
        <v>64</v>
      </c>
      <c r="E63" s="48"/>
      <c r="F63" s="15">
        <f t="shared" si="4"/>
        <v>0</v>
      </c>
    </row>
    <row r="64" spans="1:6" ht="36" x14ac:dyDescent="0.25">
      <c r="A64" s="13" t="s">
        <v>598</v>
      </c>
      <c r="B64" s="14" t="s">
        <v>82</v>
      </c>
      <c r="C64" s="13" t="s">
        <v>45</v>
      </c>
      <c r="D64" s="15" t="s">
        <v>70</v>
      </c>
      <c r="E64" s="48"/>
      <c r="F64" s="15">
        <f t="shared" si="4"/>
        <v>0</v>
      </c>
    </row>
    <row r="65" spans="1:6" ht="24" x14ac:dyDescent="0.25">
      <c r="A65" s="13" t="s">
        <v>599</v>
      </c>
      <c r="B65" s="14" t="s">
        <v>83</v>
      </c>
      <c r="C65" s="13" t="s">
        <v>76</v>
      </c>
      <c r="D65" s="15" t="s">
        <v>64</v>
      </c>
      <c r="E65" s="48"/>
      <c r="F65" s="15">
        <f t="shared" si="4"/>
        <v>0</v>
      </c>
    </row>
    <row r="66" spans="1:6" ht="24" x14ac:dyDescent="0.25">
      <c r="A66" s="13" t="s">
        <v>600</v>
      </c>
      <c r="B66" s="14" t="s">
        <v>84</v>
      </c>
      <c r="C66" s="13" t="s">
        <v>76</v>
      </c>
      <c r="D66" s="15" t="s">
        <v>64</v>
      </c>
      <c r="E66" s="48"/>
      <c r="F66" s="15">
        <f t="shared" si="4"/>
        <v>0</v>
      </c>
    </row>
    <row r="67" spans="1:6" ht="24" x14ac:dyDescent="0.25">
      <c r="A67" s="13" t="s">
        <v>601</v>
      </c>
      <c r="B67" s="14" t="s">
        <v>85</v>
      </c>
      <c r="C67" s="13" t="s">
        <v>76</v>
      </c>
      <c r="D67" s="15" t="s">
        <v>64</v>
      </c>
      <c r="E67" s="48"/>
      <c r="F67" s="15">
        <f t="shared" si="4"/>
        <v>0</v>
      </c>
    </row>
    <row r="68" spans="1:6" ht="24" x14ac:dyDescent="0.25">
      <c r="A68" s="13" t="s">
        <v>602</v>
      </c>
      <c r="B68" s="14" t="s">
        <v>86</v>
      </c>
      <c r="C68" s="13" t="s">
        <v>76</v>
      </c>
      <c r="D68" s="15" t="s">
        <v>87</v>
      </c>
      <c r="E68" s="48"/>
      <c r="F68" s="15">
        <f t="shared" si="4"/>
        <v>0</v>
      </c>
    </row>
    <row r="69" spans="1:6" ht="24" x14ac:dyDescent="0.25">
      <c r="A69" s="13" t="s">
        <v>603</v>
      </c>
      <c r="B69" s="14" t="s">
        <v>89</v>
      </c>
      <c r="C69" s="13" t="s">
        <v>76</v>
      </c>
      <c r="D69" s="15" t="s">
        <v>90</v>
      </c>
      <c r="E69" s="48"/>
      <c r="F69" s="15">
        <f t="shared" si="4"/>
        <v>0</v>
      </c>
    </row>
    <row r="70" spans="1:6" ht="14.4" x14ac:dyDescent="0.3">
      <c r="A70" s="10" t="s">
        <v>595</v>
      </c>
      <c r="B70" s="12" t="s">
        <v>92</v>
      </c>
      <c r="C70" s="10"/>
      <c r="D70" s="11"/>
      <c r="E70" s="49"/>
      <c r="F70" s="11">
        <f>SUBTOTAL(109,F62:F69)</f>
        <v>0</v>
      </c>
    </row>
    <row r="71" spans="1:6" x14ac:dyDescent="0.25">
      <c r="A71" s="13" t="s">
        <v>573</v>
      </c>
      <c r="B71" s="14"/>
      <c r="C71" s="13"/>
      <c r="D71" s="15"/>
      <c r="E71" s="48"/>
      <c r="F71" s="15"/>
    </row>
    <row r="72" spans="1:6" ht="14.4" x14ac:dyDescent="0.3">
      <c r="A72" s="10" t="s">
        <v>604</v>
      </c>
      <c r="B72" s="12" t="s">
        <v>31</v>
      </c>
      <c r="C72" s="10"/>
      <c r="D72" s="11"/>
      <c r="E72" s="49"/>
      <c r="F72" s="11"/>
    </row>
    <row r="73" spans="1:6" ht="120" x14ac:dyDescent="0.25">
      <c r="A73" s="13" t="s">
        <v>605</v>
      </c>
      <c r="B73" s="14" t="s">
        <v>93</v>
      </c>
      <c r="C73" s="13" t="s">
        <v>33</v>
      </c>
      <c r="D73" s="15"/>
      <c r="E73" s="48"/>
      <c r="F73" s="15"/>
    </row>
    <row r="74" spans="1:6" ht="14.4" x14ac:dyDescent="0.3">
      <c r="A74" s="10" t="s">
        <v>604</v>
      </c>
      <c r="B74" s="12" t="s">
        <v>34</v>
      </c>
      <c r="C74" s="10"/>
      <c r="D74" s="11"/>
      <c r="E74" s="49"/>
      <c r="F74" s="11" t="s">
        <v>35</v>
      </c>
    </row>
    <row r="75" spans="1:6" ht="15.6" x14ac:dyDescent="0.3">
      <c r="A75" s="8" t="s">
        <v>327</v>
      </c>
      <c r="B75" s="9" t="s">
        <v>94</v>
      </c>
      <c r="C75" s="8"/>
      <c r="D75" s="16"/>
      <c r="E75" s="50"/>
      <c r="F75" s="16">
        <f>F74+F70+F59+F55+F49</f>
        <v>0</v>
      </c>
    </row>
    <row r="76" spans="1:6" x14ac:dyDescent="0.25">
      <c r="A76" s="13" t="s">
        <v>573</v>
      </c>
      <c r="B76" s="14"/>
      <c r="C76" s="13"/>
      <c r="D76" s="15"/>
      <c r="E76" s="48"/>
      <c r="F76" s="15"/>
    </row>
    <row r="77" spans="1:6" ht="15.6" x14ac:dyDescent="0.3">
      <c r="A77" s="8" t="s">
        <v>606</v>
      </c>
      <c r="B77" s="9" t="s">
        <v>95</v>
      </c>
      <c r="C77" s="8"/>
      <c r="D77" s="16"/>
      <c r="E77" s="50"/>
      <c r="F77" s="16"/>
    </row>
    <row r="78" spans="1:6" ht="14.4" x14ac:dyDescent="0.3">
      <c r="A78" s="10" t="s">
        <v>607</v>
      </c>
      <c r="B78" s="12" t="s">
        <v>96</v>
      </c>
      <c r="C78" s="10"/>
      <c r="D78" s="11"/>
      <c r="E78" s="49"/>
      <c r="F78" s="11"/>
    </row>
    <row r="79" spans="1:6" ht="15.6" x14ac:dyDescent="0.3">
      <c r="A79" s="13" t="s">
        <v>608</v>
      </c>
      <c r="B79" s="14" t="s">
        <v>97</v>
      </c>
      <c r="C79" s="13" t="s">
        <v>33</v>
      </c>
      <c r="D79" s="16"/>
      <c r="E79" s="50"/>
      <c r="F79" s="16"/>
    </row>
    <row r="80" spans="1:6" ht="24.6" x14ac:dyDescent="0.3">
      <c r="A80" s="13" t="s">
        <v>609</v>
      </c>
      <c r="B80" s="14" t="s">
        <v>98</v>
      </c>
      <c r="C80" s="13" t="s">
        <v>33</v>
      </c>
      <c r="D80" s="16"/>
      <c r="E80" s="50"/>
      <c r="F80" s="16"/>
    </row>
    <row r="81" spans="1:6" ht="15.6" x14ac:dyDescent="0.3">
      <c r="A81" s="13" t="s">
        <v>610</v>
      </c>
      <c r="B81" s="14" t="s">
        <v>559</v>
      </c>
      <c r="C81" s="13" t="s">
        <v>33</v>
      </c>
      <c r="D81" s="16"/>
      <c r="E81" s="50"/>
      <c r="F81" s="16"/>
    </row>
    <row r="82" spans="1:6" ht="15.6" x14ac:dyDescent="0.3">
      <c r="A82" s="13" t="s">
        <v>611</v>
      </c>
      <c r="B82" s="14" t="s">
        <v>558</v>
      </c>
      <c r="C82" s="13" t="s">
        <v>33</v>
      </c>
      <c r="D82" s="16"/>
      <c r="E82" s="50"/>
      <c r="F82" s="16"/>
    </row>
    <row r="83" spans="1:6" ht="24.6" x14ac:dyDescent="0.3">
      <c r="A83" s="13" t="s">
        <v>612</v>
      </c>
      <c r="B83" s="14" t="s">
        <v>99</v>
      </c>
      <c r="C83" s="13" t="s">
        <v>33</v>
      </c>
      <c r="D83" s="16"/>
      <c r="E83" s="50"/>
      <c r="F83" s="16"/>
    </row>
    <row r="84" spans="1:6" ht="24.6" x14ac:dyDescent="0.3">
      <c r="A84" s="13" t="s">
        <v>613</v>
      </c>
      <c r="B84" s="14" t="s">
        <v>100</v>
      </c>
      <c r="C84" s="13" t="s">
        <v>33</v>
      </c>
      <c r="D84" s="16"/>
      <c r="E84" s="50"/>
      <c r="F84" s="16"/>
    </row>
    <row r="85" spans="1:6" ht="24.6" x14ac:dyDescent="0.3">
      <c r="A85" s="13" t="s">
        <v>614</v>
      </c>
      <c r="B85" s="14" t="s">
        <v>101</v>
      </c>
      <c r="C85" s="13" t="s">
        <v>33</v>
      </c>
      <c r="D85" s="16"/>
      <c r="E85" s="50"/>
      <c r="F85" s="16"/>
    </row>
    <row r="86" spans="1:6" ht="15.6" x14ac:dyDescent="0.3">
      <c r="A86" s="8" t="s">
        <v>573</v>
      </c>
      <c r="B86" s="9"/>
      <c r="C86" s="8"/>
      <c r="D86" s="16"/>
      <c r="E86" s="50"/>
      <c r="F86" s="16"/>
    </row>
    <row r="87" spans="1:6" s="30" customFormat="1" ht="15.6" x14ac:dyDescent="0.3">
      <c r="A87" s="26" t="s">
        <v>615</v>
      </c>
      <c r="B87" s="27" t="s">
        <v>102</v>
      </c>
      <c r="C87" s="28"/>
      <c r="D87" s="29"/>
      <c r="E87" s="51"/>
      <c r="F87" s="29"/>
    </row>
    <row r="88" spans="1:6" s="30" customFormat="1" x14ac:dyDescent="0.25">
      <c r="A88" s="31" t="s">
        <v>616</v>
      </c>
      <c r="B88" s="32" t="s">
        <v>103</v>
      </c>
      <c r="C88" s="31" t="s">
        <v>104</v>
      </c>
      <c r="D88" s="33">
        <v>50</v>
      </c>
      <c r="E88" s="52"/>
      <c r="F88" s="33">
        <f t="shared" ref="F88:F94" si="5">E88*D88</f>
        <v>0</v>
      </c>
    </row>
    <row r="89" spans="1:6" s="30" customFormat="1" x14ac:dyDescent="0.25">
      <c r="A89" s="31" t="s">
        <v>376</v>
      </c>
      <c r="B89" s="32" t="s">
        <v>105</v>
      </c>
      <c r="C89" s="31" t="s">
        <v>104</v>
      </c>
      <c r="D89" s="33">
        <v>70</v>
      </c>
      <c r="E89" s="52"/>
      <c r="F89" s="33">
        <f t="shared" si="5"/>
        <v>0</v>
      </c>
    </row>
    <row r="90" spans="1:6" s="30" customFormat="1" x14ac:dyDescent="0.25">
      <c r="A90" s="31" t="s">
        <v>380</v>
      </c>
      <c r="B90" s="32" t="s">
        <v>106</v>
      </c>
      <c r="C90" s="31" t="s">
        <v>104</v>
      </c>
      <c r="D90" s="33">
        <v>50</v>
      </c>
      <c r="E90" s="52"/>
      <c r="F90" s="33">
        <f t="shared" si="5"/>
        <v>0</v>
      </c>
    </row>
    <row r="91" spans="1:6" s="30" customFormat="1" ht="24" x14ac:dyDescent="0.25">
      <c r="A91" s="31" t="s">
        <v>617</v>
      </c>
      <c r="B91" s="32" t="s">
        <v>107</v>
      </c>
      <c r="C91" s="31" t="s">
        <v>104</v>
      </c>
      <c r="D91" s="33">
        <v>15</v>
      </c>
      <c r="E91" s="52"/>
      <c r="F91" s="33">
        <f t="shared" si="5"/>
        <v>0</v>
      </c>
    </row>
    <row r="92" spans="1:6" s="30" customFormat="1" ht="24" x14ac:dyDescent="0.25">
      <c r="A92" s="31" t="s">
        <v>618</v>
      </c>
      <c r="B92" s="32" t="s">
        <v>108</v>
      </c>
      <c r="C92" s="31" t="s">
        <v>104</v>
      </c>
      <c r="D92" s="33">
        <v>15</v>
      </c>
      <c r="E92" s="52"/>
      <c r="F92" s="33">
        <f t="shared" si="5"/>
        <v>0</v>
      </c>
    </row>
    <row r="93" spans="1:6" s="30" customFormat="1" ht="24" x14ac:dyDescent="0.25">
      <c r="A93" s="31" t="s">
        <v>619</v>
      </c>
      <c r="B93" s="32" t="s">
        <v>109</v>
      </c>
      <c r="C93" s="31" t="s">
        <v>104</v>
      </c>
      <c r="D93" s="33">
        <v>15</v>
      </c>
      <c r="E93" s="52"/>
      <c r="F93" s="33">
        <f t="shared" si="5"/>
        <v>0</v>
      </c>
    </row>
    <row r="94" spans="1:6" s="30" customFormat="1" x14ac:dyDescent="0.25">
      <c r="A94" s="31" t="s">
        <v>385</v>
      </c>
      <c r="B94" s="32" t="s">
        <v>110</v>
      </c>
      <c r="C94" s="31" t="s">
        <v>104</v>
      </c>
      <c r="D94" s="33">
        <v>20</v>
      </c>
      <c r="E94" s="52"/>
      <c r="F94" s="33">
        <f t="shared" si="5"/>
        <v>0</v>
      </c>
    </row>
    <row r="95" spans="1:6" s="30" customFormat="1" ht="14.4" x14ac:dyDescent="0.3">
      <c r="A95" s="26" t="s">
        <v>615</v>
      </c>
      <c r="B95" s="27" t="s">
        <v>111</v>
      </c>
      <c r="C95" s="26"/>
      <c r="D95" s="34"/>
      <c r="E95" s="53"/>
      <c r="F95" s="34">
        <f>SUBTOTAL(109,F88:F94)</f>
        <v>0</v>
      </c>
    </row>
    <row r="96" spans="1:6" s="30" customFormat="1" ht="15.6" x14ac:dyDescent="0.3">
      <c r="A96" s="28" t="s">
        <v>573</v>
      </c>
      <c r="B96" s="35"/>
      <c r="C96" s="28"/>
      <c r="D96" s="29"/>
      <c r="E96" s="51"/>
      <c r="F96" s="29"/>
    </row>
    <row r="97" spans="1:6" s="30" customFormat="1" ht="14.4" x14ac:dyDescent="0.3">
      <c r="A97" s="26" t="s">
        <v>620</v>
      </c>
      <c r="B97" s="27" t="s">
        <v>112</v>
      </c>
      <c r="C97" s="26"/>
      <c r="D97" s="34"/>
      <c r="E97" s="53"/>
      <c r="F97" s="34"/>
    </row>
    <row r="98" spans="1:6" s="30" customFormat="1" ht="24" x14ac:dyDescent="0.25">
      <c r="A98" s="31" t="s">
        <v>621</v>
      </c>
      <c r="B98" s="32" t="s">
        <v>113</v>
      </c>
      <c r="C98" s="31" t="s">
        <v>114</v>
      </c>
      <c r="D98" s="33">
        <v>35</v>
      </c>
      <c r="E98" s="52"/>
      <c r="F98" s="33">
        <f t="shared" ref="F98:F111" si="6">E98*D98</f>
        <v>0</v>
      </c>
    </row>
    <row r="99" spans="1:6" s="30" customFormat="1" x14ac:dyDescent="0.25">
      <c r="A99" s="31" t="s">
        <v>622</v>
      </c>
      <c r="B99" s="32" t="s">
        <v>115</v>
      </c>
      <c r="C99" s="31" t="s">
        <v>114</v>
      </c>
      <c r="D99" s="33">
        <v>18</v>
      </c>
      <c r="E99" s="52"/>
      <c r="F99" s="33">
        <f t="shared" si="6"/>
        <v>0</v>
      </c>
    </row>
    <row r="100" spans="1:6" s="30" customFormat="1" x14ac:dyDescent="0.25">
      <c r="A100" s="31" t="s">
        <v>623</v>
      </c>
      <c r="B100" s="32" t="s">
        <v>116</v>
      </c>
      <c r="C100" s="31" t="s">
        <v>114</v>
      </c>
      <c r="D100" s="33">
        <v>4</v>
      </c>
      <c r="E100" s="52"/>
      <c r="F100" s="33">
        <f t="shared" si="6"/>
        <v>0</v>
      </c>
    </row>
    <row r="101" spans="1:6" s="30" customFormat="1" x14ac:dyDescent="0.25">
      <c r="A101" s="31" t="s">
        <v>624</v>
      </c>
      <c r="B101" s="32" t="s">
        <v>117</v>
      </c>
      <c r="C101" s="31" t="s">
        <v>114</v>
      </c>
      <c r="D101" s="33">
        <v>8</v>
      </c>
      <c r="E101" s="52"/>
      <c r="F101" s="33">
        <f t="shared" si="6"/>
        <v>0</v>
      </c>
    </row>
    <row r="102" spans="1:6" s="30" customFormat="1" ht="24" x14ac:dyDescent="0.25">
      <c r="A102" s="31" t="s">
        <v>625</v>
      </c>
      <c r="B102" s="32" t="s">
        <v>118</v>
      </c>
      <c r="C102" s="31" t="s">
        <v>114</v>
      </c>
      <c r="D102" s="33">
        <v>5</v>
      </c>
      <c r="E102" s="52"/>
      <c r="F102" s="33">
        <f t="shared" si="6"/>
        <v>0</v>
      </c>
    </row>
    <row r="103" spans="1:6" s="30" customFormat="1" ht="24" x14ac:dyDescent="0.25">
      <c r="A103" s="31" t="s">
        <v>626</v>
      </c>
      <c r="B103" s="32" t="s">
        <v>119</v>
      </c>
      <c r="C103" s="31" t="s">
        <v>114</v>
      </c>
      <c r="D103" s="33">
        <v>8</v>
      </c>
      <c r="E103" s="52"/>
      <c r="F103" s="33">
        <f t="shared" si="6"/>
        <v>0</v>
      </c>
    </row>
    <row r="104" spans="1:6" s="30" customFormat="1" ht="24" x14ac:dyDescent="0.25">
      <c r="A104" s="31" t="s">
        <v>627</v>
      </c>
      <c r="B104" s="32" t="s">
        <v>120</v>
      </c>
      <c r="C104" s="31" t="s">
        <v>114</v>
      </c>
      <c r="D104" s="33">
        <v>3</v>
      </c>
      <c r="E104" s="52"/>
      <c r="F104" s="33">
        <f t="shared" si="6"/>
        <v>0</v>
      </c>
    </row>
    <row r="105" spans="1:6" s="30" customFormat="1" ht="48" x14ac:dyDescent="0.25">
      <c r="A105" s="31" t="s">
        <v>628</v>
      </c>
      <c r="B105" s="32" t="s">
        <v>121</v>
      </c>
      <c r="C105" s="31" t="s">
        <v>114</v>
      </c>
      <c r="D105" s="33">
        <v>15</v>
      </c>
      <c r="E105" s="52"/>
      <c r="F105" s="33">
        <f t="shared" si="6"/>
        <v>0</v>
      </c>
    </row>
    <row r="106" spans="1:6" s="30" customFormat="1" ht="60" x14ac:dyDescent="0.25">
      <c r="A106" s="31" t="s">
        <v>629</v>
      </c>
      <c r="B106" s="32" t="s">
        <v>122</v>
      </c>
      <c r="C106" s="31" t="s">
        <v>114</v>
      </c>
      <c r="D106" s="33">
        <v>3</v>
      </c>
      <c r="E106" s="52"/>
      <c r="F106" s="33">
        <f t="shared" si="6"/>
        <v>0</v>
      </c>
    </row>
    <row r="107" spans="1:6" s="30" customFormat="1" ht="36" x14ac:dyDescent="0.25">
      <c r="A107" s="31" t="s">
        <v>630</v>
      </c>
      <c r="B107" s="32" t="s">
        <v>123</v>
      </c>
      <c r="C107" s="31" t="s">
        <v>114</v>
      </c>
      <c r="D107" s="33">
        <v>3</v>
      </c>
      <c r="E107" s="52"/>
      <c r="F107" s="33">
        <f t="shared" si="6"/>
        <v>0</v>
      </c>
    </row>
    <row r="108" spans="1:6" s="30" customFormat="1" x14ac:dyDescent="0.25">
      <c r="A108" s="31" t="s">
        <v>631</v>
      </c>
      <c r="B108" s="32" t="s">
        <v>124</v>
      </c>
      <c r="C108" s="31" t="s">
        <v>114</v>
      </c>
      <c r="D108" s="33">
        <v>130</v>
      </c>
      <c r="E108" s="52"/>
      <c r="F108" s="33">
        <f t="shared" si="6"/>
        <v>0</v>
      </c>
    </row>
    <row r="109" spans="1:6" s="30" customFormat="1" ht="48" x14ac:dyDescent="0.25">
      <c r="A109" s="31" t="s">
        <v>632</v>
      </c>
      <c r="B109" s="32" t="s">
        <v>125</v>
      </c>
      <c r="C109" s="31" t="s">
        <v>126</v>
      </c>
      <c r="D109" s="33">
        <v>2</v>
      </c>
      <c r="E109" s="52"/>
      <c r="F109" s="33">
        <f t="shared" si="6"/>
        <v>0</v>
      </c>
    </row>
    <row r="110" spans="1:6" s="30" customFormat="1" ht="60" x14ac:dyDescent="0.25">
      <c r="A110" s="31" t="s">
        <v>633</v>
      </c>
      <c r="B110" s="32" t="s">
        <v>127</v>
      </c>
      <c r="C110" s="31" t="s">
        <v>114</v>
      </c>
      <c r="D110" s="33">
        <v>1</v>
      </c>
      <c r="E110" s="52"/>
      <c r="F110" s="33">
        <f t="shared" si="6"/>
        <v>0</v>
      </c>
    </row>
    <row r="111" spans="1:6" s="30" customFormat="1" ht="36" x14ac:dyDescent="0.25">
      <c r="A111" s="31" t="s">
        <v>634</v>
      </c>
      <c r="B111" s="32" t="s">
        <v>128</v>
      </c>
      <c r="C111" s="31" t="s">
        <v>114</v>
      </c>
      <c r="D111" s="33">
        <v>1</v>
      </c>
      <c r="E111" s="52"/>
      <c r="F111" s="33">
        <f t="shared" si="6"/>
        <v>0</v>
      </c>
    </row>
    <row r="112" spans="1:6" s="30" customFormat="1" ht="14.4" x14ac:dyDescent="0.3">
      <c r="A112" s="26" t="s">
        <v>620</v>
      </c>
      <c r="B112" s="27" t="s">
        <v>129</v>
      </c>
      <c r="C112" s="26"/>
      <c r="D112" s="34"/>
      <c r="E112" s="53"/>
      <c r="F112" s="34">
        <f>SUBTOTAL(109,F98:F111)</f>
        <v>0</v>
      </c>
    </row>
    <row r="113" spans="1:6" s="30" customFormat="1" ht="15.6" x14ac:dyDescent="0.3">
      <c r="A113" s="28" t="s">
        <v>573</v>
      </c>
      <c r="B113" s="35"/>
      <c r="C113" s="28"/>
      <c r="D113" s="29"/>
      <c r="E113" s="51"/>
      <c r="F113" s="29"/>
    </row>
    <row r="114" spans="1:6" s="30" customFormat="1" ht="14.4" x14ac:dyDescent="0.3">
      <c r="A114" s="26" t="s">
        <v>635</v>
      </c>
      <c r="B114" s="27" t="s">
        <v>130</v>
      </c>
      <c r="C114" s="36"/>
      <c r="D114" s="36"/>
      <c r="E114" s="54"/>
      <c r="F114" s="36"/>
    </row>
    <row r="115" spans="1:6" s="30" customFormat="1" ht="36" x14ac:dyDescent="0.25">
      <c r="A115" s="37" t="s">
        <v>636</v>
      </c>
      <c r="B115" s="32" t="s">
        <v>131</v>
      </c>
      <c r="C115" s="31" t="s">
        <v>114</v>
      </c>
      <c r="D115" s="33">
        <v>10</v>
      </c>
      <c r="E115" s="52"/>
      <c r="F115" s="33">
        <f>E115*D115</f>
        <v>0</v>
      </c>
    </row>
    <row r="116" spans="1:6" s="30" customFormat="1" ht="36" x14ac:dyDescent="0.25">
      <c r="A116" s="37" t="s">
        <v>637</v>
      </c>
      <c r="B116" s="32" t="s">
        <v>132</v>
      </c>
      <c r="C116" s="31" t="s">
        <v>114</v>
      </c>
      <c r="D116" s="33">
        <v>10</v>
      </c>
      <c r="E116" s="52"/>
      <c r="F116" s="33">
        <f>E116*D116</f>
        <v>0</v>
      </c>
    </row>
    <row r="117" spans="1:6" s="30" customFormat="1" ht="48" x14ac:dyDescent="0.25">
      <c r="A117" s="37" t="s">
        <v>638</v>
      </c>
      <c r="B117" s="32" t="s">
        <v>133</v>
      </c>
      <c r="C117" s="31" t="s">
        <v>134</v>
      </c>
      <c r="D117" s="33">
        <v>1</v>
      </c>
      <c r="E117" s="52"/>
      <c r="F117" s="33">
        <f>E117*D117</f>
        <v>0</v>
      </c>
    </row>
    <row r="118" spans="1:6" s="30" customFormat="1" ht="14.4" x14ac:dyDescent="0.3">
      <c r="A118" s="26" t="s">
        <v>635</v>
      </c>
      <c r="B118" s="27" t="s">
        <v>135</v>
      </c>
      <c r="C118" s="38"/>
      <c r="D118" s="39"/>
      <c r="E118" s="55"/>
      <c r="F118" s="34">
        <f>SUBTOTAL(109,F115:F117)</f>
        <v>0</v>
      </c>
    </row>
    <row r="119" spans="1:6" s="30" customFormat="1" x14ac:dyDescent="0.25">
      <c r="A119" s="31" t="s">
        <v>573</v>
      </c>
      <c r="B119" s="32"/>
      <c r="C119" s="31"/>
      <c r="D119" s="33"/>
      <c r="E119" s="52"/>
      <c r="F119" s="33"/>
    </row>
    <row r="120" spans="1:6" s="30" customFormat="1" ht="14.4" x14ac:dyDescent="0.3">
      <c r="A120" s="26" t="s">
        <v>639</v>
      </c>
      <c r="B120" s="27" t="s">
        <v>136</v>
      </c>
      <c r="C120" s="36"/>
      <c r="D120" s="36"/>
      <c r="E120" s="54"/>
      <c r="F120" s="36"/>
    </row>
    <row r="121" spans="1:6" s="30" customFormat="1" ht="24.6" x14ac:dyDescent="0.3">
      <c r="A121" s="37" t="s">
        <v>640</v>
      </c>
      <c r="B121" s="32" t="s">
        <v>137</v>
      </c>
      <c r="C121" s="32" t="s">
        <v>33</v>
      </c>
      <c r="D121" s="40"/>
      <c r="E121" s="56"/>
      <c r="F121" s="40"/>
    </row>
    <row r="122" spans="1:6" s="30" customFormat="1" ht="24.6" x14ac:dyDescent="0.3">
      <c r="A122" s="37" t="s">
        <v>641</v>
      </c>
      <c r="B122" s="32" t="s">
        <v>138</v>
      </c>
      <c r="C122" s="32" t="s">
        <v>33</v>
      </c>
      <c r="D122" s="40"/>
      <c r="E122" s="56"/>
      <c r="F122" s="40"/>
    </row>
    <row r="123" spans="1:6" s="30" customFormat="1" ht="24.6" x14ac:dyDescent="0.3">
      <c r="A123" s="37" t="s">
        <v>642</v>
      </c>
      <c r="B123" s="32" t="s">
        <v>139</v>
      </c>
      <c r="C123" s="32" t="s">
        <v>33</v>
      </c>
      <c r="D123" s="40"/>
      <c r="E123" s="56"/>
      <c r="F123" s="40"/>
    </row>
    <row r="124" spans="1:6" s="30" customFormat="1" ht="48" x14ac:dyDescent="0.25">
      <c r="A124" s="37" t="s">
        <v>643</v>
      </c>
      <c r="B124" s="32" t="s">
        <v>140</v>
      </c>
      <c r="C124" s="32" t="s">
        <v>126</v>
      </c>
      <c r="D124" s="33">
        <v>7</v>
      </c>
      <c r="E124" s="52"/>
      <c r="F124" s="33">
        <f t="shared" ref="F124:F137" si="7">E124*D124</f>
        <v>0</v>
      </c>
    </row>
    <row r="125" spans="1:6" s="30" customFormat="1" ht="36" x14ac:dyDescent="0.25">
      <c r="A125" s="37" t="s">
        <v>644</v>
      </c>
      <c r="B125" s="32" t="s">
        <v>141</v>
      </c>
      <c r="C125" s="32" t="s">
        <v>126</v>
      </c>
      <c r="D125" s="33">
        <v>11</v>
      </c>
      <c r="E125" s="52"/>
      <c r="F125" s="33">
        <f t="shared" si="7"/>
        <v>0</v>
      </c>
    </row>
    <row r="126" spans="1:6" s="30" customFormat="1" ht="24" x14ac:dyDescent="0.25">
      <c r="A126" s="37" t="s">
        <v>645</v>
      </c>
      <c r="B126" s="32" t="s">
        <v>142</v>
      </c>
      <c r="C126" s="32" t="s">
        <v>126</v>
      </c>
      <c r="D126" s="33">
        <v>13</v>
      </c>
      <c r="E126" s="52"/>
      <c r="F126" s="33">
        <f t="shared" si="7"/>
        <v>0</v>
      </c>
    </row>
    <row r="127" spans="1:6" s="30" customFormat="1" ht="24" x14ac:dyDescent="0.25">
      <c r="A127" s="37" t="s">
        <v>646</v>
      </c>
      <c r="B127" s="32" t="s">
        <v>143</v>
      </c>
      <c r="C127" s="32" t="s">
        <v>126</v>
      </c>
      <c r="D127" s="33">
        <v>17</v>
      </c>
      <c r="E127" s="52"/>
      <c r="F127" s="33">
        <f t="shared" si="7"/>
        <v>0</v>
      </c>
    </row>
    <row r="128" spans="1:6" s="30" customFormat="1" ht="36" x14ac:dyDescent="0.25">
      <c r="A128" s="37" t="s">
        <v>402</v>
      </c>
      <c r="B128" s="32" t="s">
        <v>144</v>
      </c>
      <c r="C128" s="32" t="s">
        <v>126</v>
      </c>
      <c r="D128" s="33">
        <v>16</v>
      </c>
      <c r="E128" s="52"/>
      <c r="F128" s="33">
        <f t="shared" si="7"/>
        <v>0</v>
      </c>
    </row>
    <row r="129" spans="1:6" s="30" customFormat="1" ht="24" x14ac:dyDescent="0.25">
      <c r="A129" s="37" t="s">
        <v>405</v>
      </c>
      <c r="B129" s="32" t="s">
        <v>145</v>
      </c>
      <c r="C129" s="32" t="s">
        <v>126</v>
      </c>
      <c r="D129" s="33">
        <v>2</v>
      </c>
      <c r="E129" s="52"/>
      <c r="F129" s="33">
        <f t="shared" si="7"/>
        <v>0</v>
      </c>
    </row>
    <row r="130" spans="1:6" s="30" customFormat="1" ht="24" x14ac:dyDescent="0.25">
      <c r="A130" s="37" t="s">
        <v>647</v>
      </c>
      <c r="B130" s="32" t="s">
        <v>146</v>
      </c>
      <c r="C130" s="32" t="s">
        <v>126</v>
      </c>
      <c r="D130" s="33">
        <v>1</v>
      </c>
      <c r="E130" s="52"/>
      <c r="F130" s="33">
        <f t="shared" si="7"/>
        <v>0</v>
      </c>
    </row>
    <row r="131" spans="1:6" s="30" customFormat="1" ht="24" x14ac:dyDescent="0.25">
      <c r="A131" s="37" t="s">
        <v>648</v>
      </c>
      <c r="B131" s="32" t="s">
        <v>147</v>
      </c>
      <c r="C131" s="32" t="s">
        <v>126</v>
      </c>
      <c r="D131" s="33">
        <v>20</v>
      </c>
      <c r="E131" s="52"/>
      <c r="F131" s="33">
        <f t="shared" si="7"/>
        <v>0</v>
      </c>
    </row>
    <row r="132" spans="1:6" s="30" customFormat="1" ht="24" x14ac:dyDescent="0.25">
      <c r="A132" s="37" t="s">
        <v>649</v>
      </c>
      <c r="B132" s="32" t="s">
        <v>148</v>
      </c>
      <c r="C132" s="32" t="s">
        <v>126</v>
      </c>
      <c r="D132" s="33">
        <v>12</v>
      </c>
      <c r="E132" s="52"/>
      <c r="F132" s="33">
        <f t="shared" si="7"/>
        <v>0</v>
      </c>
    </row>
    <row r="133" spans="1:6" s="30" customFormat="1" ht="24" x14ac:dyDescent="0.25">
      <c r="A133" s="37" t="s">
        <v>650</v>
      </c>
      <c r="B133" s="32" t="s">
        <v>149</v>
      </c>
      <c r="C133" s="32" t="s">
        <v>126</v>
      </c>
      <c r="D133" s="33">
        <v>6</v>
      </c>
      <c r="E133" s="52"/>
      <c r="F133" s="33">
        <f t="shared" si="7"/>
        <v>0</v>
      </c>
    </row>
    <row r="134" spans="1:6" s="30" customFormat="1" ht="24" x14ac:dyDescent="0.25">
      <c r="A134" s="37" t="s">
        <v>651</v>
      </c>
      <c r="B134" s="32" t="s">
        <v>150</v>
      </c>
      <c r="C134" s="32" t="s">
        <v>126</v>
      </c>
      <c r="D134" s="33">
        <v>34</v>
      </c>
      <c r="E134" s="52"/>
      <c r="F134" s="33">
        <f t="shared" si="7"/>
        <v>0</v>
      </c>
    </row>
    <row r="135" spans="1:6" s="30" customFormat="1" ht="24" x14ac:dyDescent="0.25">
      <c r="A135" s="37" t="s">
        <v>652</v>
      </c>
      <c r="B135" s="32" t="s">
        <v>151</v>
      </c>
      <c r="C135" s="32" t="s">
        <v>126</v>
      </c>
      <c r="D135" s="33">
        <v>46</v>
      </c>
      <c r="E135" s="52"/>
      <c r="F135" s="33">
        <f t="shared" si="7"/>
        <v>0</v>
      </c>
    </row>
    <row r="136" spans="1:6" s="30" customFormat="1" ht="24" x14ac:dyDescent="0.25">
      <c r="A136" s="37" t="s">
        <v>653</v>
      </c>
      <c r="B136" s="32" t="s">
        <v>152</v>
      </c>
      <c r="C136" s="32" t="s">
        <v>126</v>
      </c>
      <c r="D136" s="33">
        <v>33</v>
      </c>
      <c r="E136" s="52"/>
      <c r="F136" s="33">
        <f t="shared" si="7"/>
        <v>0</v>
      </c>
    </row>
    <row r="137" spans="1:6" s="30" customFormat="1" ht="24" x14ac:dyDescent="0.25">
      <c r="A137" s="37" t="s">
        <v>654</v>
      </c>
      <c r="B137" s="32" t="s">
        <v>153</v>
      </c>
      <c r="C137" s="32" t="s">
        <v>126</v>
      </c>
      <c r="D137" s="33">
        <v>8</v>
      </c>
      <c r="E137" s="52"/>
      <c r="F137" s="33">
        <f t="shared" si="7"/>
        <v>0</v>
      </c>
    </row>
    <row r="138" spans="1:6" s="30" customFormat="1" ht="14.4" x14ac:dyDescent="0.3">
      <c r="A138" s="26" t="s">
        <v>639</v>
      </c>
      <c r="B138" s="27" t="s">
        <v>154</v>
      </c>
      <c r="C138" s="38"/>
      <c r="D138" s="39"/>
      <c r="E138" s="55"/>
      <c r="F138" s="34">
        <f>SUBTOTAL(109,F124:F137)</f>
        <v>0</v>
      </c>
    </row>
    <row r="139" spans="1:6" s="30" customFormat="1" ht="14.4" x14ac:dyDescent="0.3">
      <c r="A139" s="31" t="s">
        <v>573</v>
      </c>
      <c r="B139" s="32"/>
      <c r="C139" s="31"/>
      <c r="D139" s="39"/>
      <c r="E139" s="55"/>
      <c r="F139" s="33"/>
    </row>
    <row r="140" spans="1:6" s="30" customFormat="1" ht="14.4" x14ac:dyDescent="0.3">
      <c r="A140" s="26" t="s">
        <v>655</v>
      </c>
      <c r="B140" s="27" t="s">
        <v>155</v>
      </c>
      <c r="C140" s="36"/>
      <c r="D140" s="39"/>
      <c r="E140" s="55"/>
      <c r="F140" s="36"/>
    </row>
    <row r="141" spans="1:6" s="30" customFormat="1" ht="24.6" x14ac:dyDescent="0.3">
      <c r="A141" s="37" t="s">
        <v>656</v>
      </c>
      <c r="B141" s="32" t="s">
        <v>156</v>
      </c>
      <c r="C141" s="32" t="s">
        <v>33</v>
      </c>
      <c r="D141" s="39"/>
      <c r="E141" s="55"/>
      <c r="F141" s="40"/>
    </row>
    <row r="142" spans="1:6" s="30" customFormat="1" ht="24" x14ac:dyDescent="0.25">
      <c r="A142" s="37" t="s">
        <v>657</v>
      </c>
      <c r="B142" s="32" t="s">
        <v>157</v>
      </c>
      <c r="C142" s="32" t="s">
        <v>114</v>
      </c>
      <c r="D142" s="33">
        <v>30</v>
      </c>
      <c r="E142" s="52"/>
      <c r="F142" s="33">
        <f>E142*D142</f>
        <v>0</v>
      </c>
    </row>
    <row r="143" spans="1:6" s="30" customFormat="1" ht="36" x14ac:dyDescent="0.25">
      <c r="A143" s="37" t="s">
        <v>658</v>
      </c>
      <c r="B143" s="41" t="s">
        <v>158</v>
      </c>
      <c r="C143" s="41" t="s">
        <v>126</v>
      </c>
      <c r="D143" s="42">
        <v>1</v>
      </c>
      <c r="E143" s="57"/>
      <c r="F143" s="42">
        <f t="shared" ref="F143:F148" si="8">E143*D143</f>
        <v>0</v>
      </c>
    </row>
    <row r="144" spans="1:6" s="30" customFormat="1" x14ac:dyDescent="0.25">
      <c r="A144" s="37" t="s">
        <v>659</v>
      </c>
      <c r="B144" s="32" t="s">
        <v>159</v>
      </c>
      <c r="C144" s="32" t="s">
        <v>126</v>
      </c>
      <c r="D144" s="33">
        <v>16</v>
      </c>
      <c r="E144" s="57"/>
      <c r="F144" s="33">
        <f t="shared" si="8"/>
        <v>0</v>
      </c>
    </row>
    <row r="145" spans="1:6" s="30" customFormat="1" x14ac:dyDescent="0.25">
      <c r="A145" s="37" t="s">
        <v>660</v>
      </c>
      <c r="B145" s="32" t="s">
        <v>160</v>
      </c>
      <c r="C145" s="32" t="s">
        <v>126</v>
      </c>
      <c r="D145" s="33">
        <v>5</v>
      </c>
      <c r="E145" s="57"/>
      <c r="F145" s="33">
        <f t="shared" si="8"/>
        <v>0</v>
      </c>
    </row>
    <row r="146" spans="1:6" s="30" customFormat="1" x14ac:dyDescent="0.25">
      <c r="A146" s="37" t="s">
        <v>661</v>
      </c>
      <c r="B146" s="32" t="s">
        <v>161</v>
      </c>
      <c r="C146" s="32" t="s">
        <v>126</v>
      </c>
      <c r="D146" s="33">
        <v>2</v>
      </c>
      <c r="E146" s="57"/>
      <c r="F146" s="33">
        <f t="shared" si="8"/>
        <v>0</v>
      </c>
    </row>
    <row r="147" spans="1:6" s="30" customFormat="1" x14ac:dyDescent="0.25">
      <c r="A147" s="37" t="s">
        <v>662</v>
      </c>
      <c r="B147" s="32" t="s">
        <v>162</v>
      </c>
      <c r="C147" s="32" t="s">
        <v>126</v>
      </c>
      <c r="D147" s="33">
        <v>1</v>
      </c>
      <c r="E147" s="57"/>
      <c r="F147" s="33">
        <f t="shared" si="8"/>
        <v>0</v>
      </c>
    </row>
    <row r="148" spans="1:6" s="30" customFormat="1" ht="36" x14ac:dyDescent="0.25">
      <c r="A148" s="37" t="s">
        <v>663</v>
      </c>
      <c r="B148" s="32" t="s">
        <v>163</v>
      </c>
      <c r="C148" s="32" t="s">
        <v>126</v>
      </c>
      <c r="D148" s="33">
        <v>1</v>
      </c>
      <c r="E148" s="57"/>
      <c r="F148" s="33">
        <f t="shared" si="8"/>
        <v>0</v>
      </c>
    </row>
    <row r="149" spans="1:6" s="30" customFormat="1" ht="14.4" x14ac:dyDescent="0.3">
      <c r="A149" s="26" t="s">
        <v>655</v>
      </c>
      <c r="B149" s="27" t="s">
        <v>164</v>
      </c>
      <c r="C149" s="38"/>
      <c r="D149" s="39"/>
      <c r="E149" s="58"/>
      <c r="F149" s="34">
        <f>SUBTOTAL(109,F142:F148)</f>
        <v>0</v>
      </c>
    </row>
    <row r="150" spans="1:6" s="30" customFormat="1" x14ac:dyDescent="0.25">
      <c r="A150" s="31" t="s">
        <v>573</v>
      </c>
      <c r="B150" s="32"/>
      <c r="C150" s="31"/>
      <c r="D150" s="33"/>
      <c r="E150" s="52"/>
      <c r="F150" s="33"/>
    </row>
    <row r="151" spans="1:6" s="30" customFormat="1" ht="15.6" x14ac:dyDescent="0.3">
      <c r="A151" s="26" t="s">
        <v>664</v>
      </c>
      <c r="B151" s="27" t="s">
        <v>165</v>
      </c>
      <c r="C151" s="31"/>
      <c r="D151" s="33"/>
      <c r="E151" s="58"/>
      <c r="F151" s="29"/>
    </row>
    <row r="152" spans="1:6" s="30" customFormat="1" ht="24" x14ac:dyDescent="0.25">
      <c r="A152" s="37" t="s">
        <v>665</v>
      </c>
      <c r="B152" s="32" t="s">
        <v>166</v>
      </c>
      <c r="C152" s="32" t="s">
        <v>33</v>
      </c>
      <c r="D152" s="33"/>
      <c r="E152" s="58"/>
      <c r="F152" s="33"/>
    </row>
    <row r="153" spans="1:6" s="30" customFormat="1" x14ac:dyDescent="0.25">
      <c r="A153" s="37" t="s">
        <v>666</v>
      </c>
      <c r="B153" s="32" t="s">
        <v>167</v>
      </c>
      <c r="C153" s="32" t="s">
        <v>114</v>
      </c>
      <c r="D153" s="33">
        <v>6</v>
      </c>
      <c r="E153" s="57"/>
      <c r="F153" s="33">
        <f t="shared" ref="F153:F160" si="9">E153*D153</f>
        <v>0</v>
      </c>
    </row>
    <row r="154" spans="1:6" s="30" customFormat="1" ht="24" x14ac:dyDescent="0.25">
      <c r="A154" s="37" t="s">
        <v>667</v>
      </c>
      <c r="B154" s="32" t="s">
        <v>168</v>
      </c>
      <c r="C154" s="32" t="s">
        <v>126</v>
      </c>
      <c r="D154" s="33">
        <v>6</v>
      </c>
      <c r="E154" s="57"/>
      <c r="F154" s="33">
        <f t="shared" si="9"/>
        <v>0</v>
      </c>
    </row>
    <row r="155" spans="1:6" s="30" customFormat="1" ht="24" x14ac:dyDescent="0.25">
      <c r="A155" s="37" t="s">
        <v>668</v>
      </c>
      <c r="B155" s="32" t="s">
        <v>169</v>
      </c>
      <c r="C155" s="32" t="s">
        <v>126</v>
      </c>
      <c r="D155" s="33">
        <v>1</v>
      </c>
      <c r="E155" s="57"/>
      <c r="F155" s="33">
        <f t="shared" si="9"/>
        <v>0</v>
      </c>
    </row>
    <row r="156" spans="1:6" s="30" customFormat="1" ht="24" x14ac:dyDescent="0.25">
      <c r="A156" s="37" t="s">
        <v>669</v>
      </c>
      <c r="B156" s="32" t="s">
        <v>170</v>
      </c>
      <c r="C156" s="32" t="s">
        <v>126</v>
      </c>
      <c r="D156" s="33">
        <v>1</v>
      </c>
      <c r="E156" s="57"/>
      <c r="F156" s="33">
        <f t="shared" si="9"/>
        <v>0</v>
      </c>
    </row>
    <row r="157" spans="1:6" s="30" customFormat="1" ht="24" x14ac:dyDescent="0.25">
      <c r="A157" s="37" t="s">
        <v>670</v>
      </c>
      <c r="B157" s="32" t="s">
        <v>171</v>
      </c>
      <c r="C157" s="32" t="s">
        <v>134</v>
      </c>
      <c r="D157" s="33">
        <v>1</v>
      </c>
      <c r="E157" s="57"/>
      <c r="F157" s="33">
        <f t="shared" si="9"/>
        <v>0</v>
      </c>
    </row>
    <row r="158" spans="1:6" s="30" customFormat="1" ht="24" x14ac:dyDescent="0.25">
      <c r="A158" s="37" t="s">
        <v>671</v>
      </c>
      <c r="B158" s="32" t="s">
        <v>172</v>
      </c>
      <c r="C158" s="32" t="s">
        <v>134</v>
      </c>
      <c r="D158" s="33">
        <v>1</v>
      </c>
      <c r="E158" s="57"/>
      <c r="F158" s="33">
        <f t="shared" si="9"/>
        <v>0</v>
      </c>
    </row>
    <row r="159" spans="1:6" s="30" customFormat="1" ht="24" x14ac:dyDescent="0.25">
      <c r="A159" s="37" t="s">
        <v>672</v>
      </c>
      <c r="B159" s="32" t="s">
        <v>173</v>
      </c>
      <c r="C159" s="32" t="s">
        <v>126</v>
      </c>
      <c r="D159" s="33">
        <v>1</v>
      </c>
      <c r="E159" s="57"/>
      <c r="F159" s="33">
        <f t="shared" si="9"/>
        <v>0</v>
      </c>
    </row>
    <row r="160" spans="1:6" s="30" customFormat="1" ht="24" x14ac:dyDescent="0.25">
      <c r="A160" s="37" t="s">
        <v>673</v>
      </c>
      <c r="B160" s="32" t="s">
        <v>174</v>
      </c>
      <c r="C160" s="32" t="s">
        <v>126</v>
      </c>
      <c r="D160" s="33">
        <v>1</v>
      </c>
      <c r="E160" s="57"/>
      <c r="F160" s="33">
        <f t="shared" si="9"/>
        <v>0</v>
      </c>
    </row>
    <row r="161" spans="1:6" s="30" customFormat="1" ht="14.4" x14ac:dyDescent="0.3">
      <c r="A161" s="26" t="s">
        <v>664</v>
      </c>
      <c r="B161" s="27" t="s">
        <v>175</v>
      </c>
      <c r="C161" s="38"/>
      <c r="D161" s="39"/>
      <c r="E161" s="58"/>
      <c r="F161" s="34">
        <f>SUBTOTAL(109,F153:F160)</f>
        <v>0</v>
      </c>
    </row>
    <row r="162" spans="1:6" s="30" customFormat="1" x14ac:dyDescent="0.25">
      <c r="A162" s="31" t="s">
        <v>573</v>
      </c>
      <c r="B162" s="32"/>
      <c r="C162" s="31"/>
      <c r="D162" s="33"/>
      <c r="E162" s="58"/>
      <c r="F162" s="33"/>
    </row>
    <row r="163" spans="1:6" s="30" customFormat="1" ht="14.4" x14ac:dyDescent="0.3">
      <c r="A163" s="26" t="s">
        <v>674</v>
      </c>
      <c r="B163" s="27" t="s">
        <v>176</v>
      </c>
      <c r="C163" s="36"/>
      <c r="D163" s="36"/>
      <c r="E163" s="58"/>
      <c r="F163" s="36"/>
    </row>
    <row r="164" spans="1:6" s="30" customFormat="1" ht="48" x14ac:dyDescent="0.25">
      <c r="A164" s="37" t="s">
        <v>675</v>
      </c>
      <c r="B164" s="32" t="s">
        <v>177</v>
      </c>
      <c r="C164" s="41" t="s">
        <v>134</v>
      </c>
      <c r="D164" s="42">
        <v>1</v>
      </c>
      <c r="E164" s="57"/>
      <c r="F164" s="42">
        <f>E164*D164</f>
        <v>0</v>
      </c>
    </row>
    <row r="165" spans="1:6" s="30" customFormat="1" ht="24" x14ac:dyDescent="0.25">
      <c r="A165" s="37" t="s">
        <v>676</v>
      </c>
      <c r="B165" s="32" t="s">
        <v>178</v>
      </c>
      <c r="C165" s="41" t="s">
        <v>126</v>
      </c>
      <c r="D165" s="42">
        <v>1</v>
      </c>
      <c r="E165" s="57"/>
      <c r="F165" s="42">
        <f t="shared" ref="F165:F176" si="10">E165*D165</f>
        <v>0</v>
      </c>
    </row>
    <row r="166" spans="1:6" s="30" customFormat="1" ht="24" x14ac:dyDescent="0.25">
      <c r="A166" s="37" t="s">
        <v>677</v>
      </c>
      <c r="B166" s="32" t="s">
        <v>179</v>
      </c>
      <c r="C166" s="41" t="s">
        <v>126</v>
      </c>
      <c r="D166" s="42">
        <v>1</v>
      </c>
      <c r="E166" s="57"/>
      <c r="F166" s="42">
        <f t="shared" si="10"/>
        <v>0</v>
      </c>
    </row>
    <row r="167" spans="1:6" s="30" customFormat="1" x14ac:dyDescent="0.25">
      <c r="A167" s="37" t="s">
        <v>678</v>
      </c>
      <c r="B167" s="32" t="s">
        <v>180</v>
      </c>
      <c r="C167" s="41" t="s">
        <v>126</v>
      </c>
      <c r="D167" s="42">
        <v>5</v>
      </c>
      <c r="E167" s="57"/>
      <c r="F167" s="42">
        <f t="shared" si="10"/>
        <v>0</v>
      </c>
    </row>
    <row r="168" spans="1:6" s="30" customFormat="1" x14ac:dyDescent="0.25">
      <c r="A168" s="37" t="s">
        <v>679</v>
      </c>
      <c r="B168" s="32" t="s">
        <v>181</v>
      </c>
      <c r="C168" s="41" t="s">
        <v>126</v>
      </c>
      <c r="D168" s="42">
        <v>8</v>
      </c>
      <c r="E168" s="57"/>
      <c r="F168" s="42">
        <f t="shared" si="10"/>
        <v>0</v>
      </c>
    </row>
    <row r="169" spans="1:6" s="30" customFormat="1" x14ac:dyDescent="0.25">
      <c r="A169" s="37" t="s">
        <v>680</v>
      </c>
      <c r="B169" s="32" t="s">
        <v>182</v>
      </c>
      <c r="C169" s="41" t="s">
        <v>126</v>
      </c>
      <c r="D169" s="42">
        <v>35</v>
      </c>
      <c r="E169" s="57"/>
      <c r="F169" s="42">
        <f t="shared" si="10"/>
        <v>0</v>
      </c>
    </row>
    <row r="170" spans="1:6" s="30" customFormat="1" x14ac:dyDescent="0.25">
      <c r="A170" s="37" t="s">
        <v>681</v>
      </c>
      <c r="B170" s="32" t="s">
        <v>183</v>
      </c>
      <c r="C170" s="41" t="s">
        <v>126</v>
      </c>
      <c r="D170" s="42">
        <v>6</v>
      </c>
      <c r="E170" s="57"/>
      <c r="F170" s="42">
        <f t="shared" si="10"/>
        <v>0</v>
      </c>
    </row>
    <row r="171" spans="1:6" s="30" customFormat="1" x14ac:dyDescent="0.25">
      <c r="A171" s="37" t="s">
        <v>682</v>
      </c>
      <c r="B171" s="32" t="s">
        <v>184</v>
      </c>
      <c r="C171" s="41" t="s">
        <v>126</v>
      </c>
      <c r="D171" s="42">
        <v>2</v>
      </c>
      <c r="E171" s="57"/>
      <c r="F171" s="42">
        <f t="shared" si="10"/>
        <v>0</v>
      </c>
    </row>
    <row r="172" spans="1:6" s="30" customFormat="1" x14ac:dyDescent="0.25">
      <c r="A172" s="37" t="s">
        <v>683</v>
      </c>
      <c r="B172" s="32" t="s">
        <v>185</v>
      </c>
      <c r="C172" s="41" t="s">
        <v>126</v>
      </c>
      <c r="D172" s="42">
        <v>4</v>
      </c>
      <c r="E172" s="57"/>
      <c r="F172" s="42">
        <f t="shared" si="10"/>
        <v>0</v>
      </c>
    </row>
    <row r="173" spans="1:6" s="30" customFormat="1" x14ac:dyDescent="0.25">
      <c r="A173" s="37" t="s">
        <v>684</v>
      </c>
      <c r="B173" s="32" t="s">
        <v>186</v>
      </c>
      <c r="C173" s="41" t="s">
        <v>126</v>
      </c>
      <c r="D173" s="42">
        <v>12</v>
      </c>
      <c r="E173" s="57"/>
      <c r="F173" s="42">
        <f t="shared" si="10"/>
        <v>0</v>
      </c>
    </row>
    <row r="174" spans="1:6" s="30" customFormat="1" x14ac:dyDescent="0.25">
      <c r="A174" s="37" t="s">
        <v>685</v>
      </c>
      <c r="B174" s="32" t="s">
        <v>187</v>
      </c>
      <c r="C174" s="41" t="s">
        <v>126</v>
      </c>
      <c r="D174" s="42">
        <v>1</v>
      </c>
      <c r="E174" s="57"/>
      <c r="F174" s="42">
        <f t="shared" si="10"/>
        <v>0</v>
      </c>
    </row>
    <row r="175" spans="1:6" s="30" customFormat="1" x14ac:dyDescent="0.25">
      <c r="A175" s="37" t="s">
        <v>686</v>
      </c>
      <c r="B175" s="32" t="s">
        <v>188</v>
      </c>
      <c r="C175" s="41" t="s">
        <v>126</v>
      </c>
      <c r="D175" s="42">
        <v>1</v>
      </c>
      <c r="E175" s="57"/>
      <c r="F175" s="42">
        <f t="shared" si="10"/>
        <v>0</v>
      </c>
    </row>
    <row r="176" spans="1:6" s="30" customFormat="1" x14ac:dyDescent="0.25">
      <c r="A176" s="37" t="s">
        <v>687</v>
      </c>
      <c r="B176" s="32" t="s">
        <v>189</v>
      </c>
      <c r="C176" s="41" t="s">
        <v>126</v>
      </c>
      <c r="D176" s="42">
        <v>1</v>
      </c>
      <c r="E176" s="57"/>
      <c r="F176" s="42">
        <f t="shared" si="10"/>
        <v>0</v>
      </c>
    </row>
    <row r="177" spans="1:6" s="30" customFormat="1" ht="14.4" x14ac:dyDescent="0.3">
      <c r="A177" s="26" t="s">
        <v>674</v>
      </c>
      <c r="B177" s="27" t="s">
        <v>190</v>
      </c>
      <c r="C177" s="38"/>
      <c r="D177" s="39"/>
      <c r="E177" s="58"/>
      <c r="F177" s="34">
        <f>SUBTOTAL(109,F164:F176)</f>
        <v>0</v>
      </c>
    </row>
    <row r="178" spans="1:6" s="30" customFormat="1" x14ac:dyDescent="0.25">
      <c r="A178" s="31" t="s">
        <v>573</v>
      </c>
      <c r="B178" s="32"/>
      <c r="C178" s="31"/>
      <c r="D178" s="33"/>
      <c r="E178" s="58"/>
      <c r="F178" s="33"/>
    </row>
    <row r="179" spans="1:6" s="30" customFormat="1" ht="14.4" x14ac:dyDescent="0.3">
      <c r="A179" s="26" t="s">
        <v>688</v>
      </c>
      <c r="B179" s="27" t="s">
        <v>191</v>
      </c>
      <c r="C179" s="36"/>
      <c r="D179" s="36"/>
      <c r="E179" s="58"/>
      <c r="F179" s="36"/>
    </row>
    <row r="180" spans="1:6" s="30" customFormat="1" ht="84" x14ac:dyDescent="0.25">
      <c r="A180" s="37" t="s">
        <v>689</v>
      </c>
      <c r="B180" s="32" t="s">
        <v>192</v>
      </c>
      <c r="C180" s="41" t="s">
        <v>134</v>
      </c>
      <c r="D180" s="42">
        <v>1</v>
      </c>
      <c r="E180" s="57"/>
      <c r="F180" s="42">
        <f>E180*D180</f>
        <v>0</v>
      </c>
    </row>
    <row r="181" spans="1:6" s="30" customFormat="1" ht="72" x14ac:dyDescent="0.25">
      <c r="A181" s="37" t="s">
        <v>690</v>
      </c>
      <c r="B181" s="32" t="s">
        <v>193</v>
      </c>
      <c r="C181" s="41" t="s">
        <v>134</v>
      </c>
      <c r="D181" s="42">
        <v>1</v>
      </c>
      <c r="E181" s="57"/>
      <c r="F181" s="42">
        <f t="shared" ref="F181:F185" si="11">E181*D181</f>
        <v>0</v>
      </c>
    </row>
    <row r="182" spans="1:6" s="30" customFormat="1" x14ac:dyDescent="0.25">
      <c r="A182" s="37" t="s">
        <v>691</v>
      </c>
      <c r="B182" s="32" t="s">
        <v>194</v>
      </c>
      <c r="C182" s="41" t="s">
        <v>33</v>
      </c>
      <c r="D182" s="42"/>
      <c r="E182" s="57"/>
      <c r="F182" s="42">
        <f t="shared" si="11"/>
        <v>0</v>
      </c>
    </row>
    <row r="183" spans="1:6" s="30" customFormat="1" ht="24" x14ac:dyDescent="0.25">
      <c r="A183" s="37" t="s">
        <v>692</v>
      </c>
      <c r="B183" s="32" t="s">
        <v>195</v>
      </c>
      <c r="C183" s="41" t="s">
        <v>134</v>
      </c>
      <c r="D183" s="42">
        <v>1</v>
      </c>
      <c r="E183" s="57"/>
      <c r="F183" s="42">
        <f t="shared" si="11"/>
        <v>0</v>
      </c>
    </row>
    <row r="184" spans="1:6" s="30" customFormat="1" x14ac:dyDescent="0.25">
      <c r="A184" s="37" t="s">
        <v>693</v>
      </c>
      <c r="B184" s="32" t="s">
        <v>196</v>
      </c>
      <c r="C184" s="41" t="s">
        <v>134</v>
      </c>
      <c r="D184" s="42">
        <v>2</v>
      </c>
      <c r="E184" s="57"/>
      <c r="F184" s="42">
        <f t="shared" si="11"/>
        <v>0</v>
      </c>
    </row>
    <row r="185" spans="1:6" s="30" customFormat="1" ht="24" x14ac:dyDescent="0.25">
      <c r="A185" s="37" t="s">
        <v>694</v>
      </c>
      <c r="B185" s="32" t="s">
        <v>197</v>
      </c>
      <c r="C185" s="41" t="s">
        <v>134</v>
      </c>
      <c r="D185" s="42">
        <v>1</v>
      </c>
      <c r="E185" s="57"/>
      <c r="F185" s="42">
        <f t="shared" si="11"/>
        <v>0</v>
      </c>
    </row>
    <row r="186" spans="1:6" s="30" customFormat="1" ht="14.4" x14ac:dyDescent="0.3">
      <c r="A186" s="26" t="s">
        <v>688</v>
      </c>
      <c r="B186" s="27" t="s">
        <v>198</v>
      </c>
      <c r="C186" s="38"/>
      <c r="D186" s="39"/>
      <c r="E186" s="58"/>
      <c r="F186" s="34">
        <f>SUBTOTAL(109,F180:F185)</f>
        <v>0</v>
      </c>
    </row>
    <row r="187" spans="1:6" s="30" customFormat="1" ht="15.6" x14ac:dyDescent="0.3">
      <c r="A187" s="28" t="s">
        <v>606</v>
      </c>
      <c r="B187" s="35" t="s">
        <v>199</v>
      </c>
      <c r="C187" s="31"/>
      <c r="D187" s="33"/>
      <c r="E187" s="52"/>
      <c r="F187" s="29">
        <f>F186+F177+F161+F149+F138+F118+F112+F95</f>
        <v>0</v>
      </c>
    </row>
    <row r="188" spans="1:6" s="30" customFormat="1" x14ac:dyDescent="0.25">
      <c r="A188" s="31" t="s">
        <v>573</v>
      </c>
      <c r="B188" s="32"/>
      <c r="C188" s="31"/>
      <c r="D188" s="33"/>
      <c r="E188" s="52"/>
      <c r="F188" s="33"/>
    </row>
    <row r="189" spans="1:6" s="30" customFormat="1" ht="15.6" x14ac:dyDescent="0.3">
      <c r="A189" s="28" t="s">
        <v>695</v>
      </c>
      <c r="B189" s="35" t="s">
        <v>200</v>
      </c>
      <c r="C189" s="28"/>
      <c r="D189" s="29"/>
      <c r="E189" s="51"/>
      <c r="F189" s="29"/>
    </row>
    <row r="190" spans="1:6" s="30" customFormat="1" ht="14.4" x14ac:dyDescent="0.3">
      <c r="A190" s="26" t="s">
        <v>696</v>
      </c>
      <c r="B190" s="27" t="s">
        <v>201</v>
      </c>
      <c r="C190" s="31"/>
      <c r="D190" s="33"/>
      <c r="E190" s="52"/>
      <c r="F190" s="33"/>
    </row>
    <row r="191" spans="1:6" s="30" customFormat="1" ht="72" x14ac:dyDescent="0.25">
      <c r="A191" s="31" t="s">
        <v>697</v>
      </c>
      <c r="B191" s="32" t="s">
        <v>202</v>
      </c>
      <c r="C191" s="31" t="s">
        <v>555</v>
      </c>
      <c r="D191" s="33" t="s">
        <v>18</v>
      </c>
      <c r="E191" s="52"/>
      <c r="F191" s="33">
        <f t="shared" ref="F191" si="12">D191*E191</f>
        <v>0</v>
      </c>
    </row>
    <row r="192" spans="1:6" s="30" customFormat="1" ht="14.4" x14ac:dyDescent="0.3">
      <c r="A192" s="26" t="s">
        <v>696</v>
      </c>
      <c r="B192" s="27" t="s">
        <v>203</v>
      </c>
      <c r="C192" s="26"/>
      <c r="D192" s="34"/>
      <c r="E192" s="53"/>
      <c r="F192" s="34">
        <f>F191</f>
        <v>0</v>
      </c>
    </row>
    <row r="193" spans="1:6" s="30" customFormat="1" x14ac:dyDescent="0.25">
      <c r="A193" s="31" t="s">
        <v>573</v>
      </c>
      <c r="B193" s="32"/>
      <c r="C193" s="31"/>
      <c r="D193" s="33"/>
      <c r="E193" s="52"/>
      <c r="F193" s="33"/>
    </row>
    <row r="194" spans="1:6" s="30" customFormat="1" ht="14.4" x14ac:dyDescent="0.3">
      <c r="A194" s="26" t="s">
        <v>698</v>
      </c>
      <c r="B194" s="27" t="s">
        <v>204</v>
      </c>
      <c r="C194" s="31"/>
      <c r="D194" s="33"/>
      <c r="E194" s="52"/>
      <c r="F194" s="33"/>
    </row>
    <row r="195" spans="1:6" s="30" customFormat="1" ht="132" x14ac:dyDescent="0.25">
      <c r="A195" s="31" t="s">
        <v>699</v>
      </c>
      <c r="B195" s="32" t="s">
        <v>205</v>
      </c>
      <c r="C195" s="31" t="s">
        <v>33</v>
      </c>
      <c r="D195" s="33"/>
      <c r="E195" s="52"/>
      <c r="F195" s="33"/>
    </row>
    <row r="196" spans="1:6" s="30" customFormat="1" ht="60" x14ac:dyDescent="0.25">
      <c r="A196" s="31" t="s">
        <v>700</v>
      </c>
      <c r="B196" s="32" t="s">
        <v>206</v>
      </c>
      <c r="C196" s="31" t="s">
        <v>555</v>
      </c>
      <c r="D196" s="33" t="s">
        <v>207</v>
      </c>
      <c r="E196" s="52"/>
      <c r="F196" s="33">
        <f t="shared" ref="F196:F199" si="13">D196*E196</f>
        <v>0</v>
      </c>
    </row>
    <row r="197" spans="1:6" s="30" customFormat="1" ht="36" x14ac:dyDescent="0.25">
      <c r="A197" s="31" t="s">
        <v>701</v>
      </c>
      <c r="B197" s="32" t="s">
        <v>208</v>
      </c>
      <c r="C197" s="31" t="s">
        <v>555</v>
      </c>
      <c r="D197" s="33" t="s">
        <v>12</v>
      </c>
      <c r="E197" s="52"/>
      <c r="F197" s="33">
        <f t="shared" si="13"/>
        <v>0</v>
      </c>
    </row>
    <row r="198" spans="1:6" s="30" customFormat="1" ht="36" x14ac:dyDescent="0.25">
      <c r="A198" s="31" t="s">
        <v>702</v>
      </c>
      <c r="B198" s="32" t="s">
        <v>209</v>
      </c>
      <c r="C198" s="31" t="s">
        <v>555</v>
      </c>
      <c r="D198" s="33" t="s">
        <v>12</v>
      </c>
      <c r="E198" s="52"/>
      <c r="F198" s="33">
        <f t="shared" si="13"/>
        <v>0</v>
      </c>
    </row>
    <row r="199" spans="1:6" s="30" customFormat="1" ht="36" x14ac:dyDescent="0.25">
      <c r="A199" s="31" t="s">
        <v>703</v>
      </c>
      <c r="B199" s="32" t="s">
        <v>210</v>
      </c>
      <c r="C199" s="31" t="s">
        <v>555</v>
      </c>
      <c r="D199" s="33" t="s">
        <v>35</v>
      </c>
      <c r="E199" s="52"/>
      <c r="F199" s="33">
        <f t="shared" si="13"/>
        <v>0</v>
      </c>
    </row>
    <row r="200" spans="1:6" s="30" customFormat="1" ht="14.4" x14ac:dyDescent="0.3">
      <c r="A200" s="26" t="s">
        <v>698</v>
      </c>
      <c r="B200" s="27" t="s">
        <v>212</v>
      </c>
      <c r="C200" s="26"/>
      <c r="D200" s="34"/>
      <c r="E200" s="53"/>
      <c r="F200" s="34">
        <f>SUBTOTAL(109,F196:F199)</f>
        <v>0</v>
      </c>
    </row>
    <row r="201" spans="1:6" s="30" customFormat="1" x14ac:dyDescent="0.25">
      <c r="A201" s="31" t="s">
        <v>573</v>
      </c>
      <c r="B201" s="32"/>
      <c r="C201" s="31"/>
      <c r="D201" s="33"/>
      <c r="E201" s="52"/>
      <c r="F201" s="33"/>
    </row>
    <row r="202" spans="1:6" s="30" customFormat="1" ht="14.4" x14ac:dyDescent="0.3">
      <c r="A202" s="26" t="s">
        <v>704</v>
      </c>
      <c r="B202" s="27" t="s">
        <v>31</v>
      </c>
      <c r="C202" s="31"/>
      <c r="D202" s="33"/>
      <c r="E202" s="52"/>
      <c r="F202" s="33"/>
    </row>
    <row r="203" spans="1:6" s="30" customFormat="1" ht="72" x14ac:dyDescent="0.25">
      <c r="A203" s="31" t="s">
        <v>705</v>
      </c>
      <c r="B203" s="32" t="s">
        <v>213</v>
      </c>
      <c r="C203" s="31" t="s">
        <v>33</v>
      </c>
      <c r="D203" s="33"/>
      <c r="E203" s="52"/>
      <c r="F203" s="33"/>
    </row>
    <row r="204" spans="1:6" s="30" customFormat="1" x14ac:dyDescent="0.25">
      <c r="A204" s="31" t="s">
        <v>704</v>
      </c>
      <c r="B204" s="32" t="s">
        <v>34</v>
      </c>
      <c r="C204" s="31"/>
      <c r="D204" s="33"/>
      <c r="E204" s="52"/>
      <c r="F204" s="33">
        <v>0</v>
      </c>
    </row>
    <row r="205" spans="1:6" s="30" customFormat="1" ht="15.6" x14ac:dyDescent="0.3">
      <c r="A205" s="28" t="s">
        <v>695</v>
      </c>
      <c r="B205" s="35" t="s">
        <v>214</v>
      </c>
      <c r="C205" s="28"/>
      <c r="D205" s="29"/>
      <c r="E205" s="51"/>
      <c r="F205" s="29">
        <f>F200+F192</f>
        <v>0</v>
      </c>
    </row>
    <row r="206" spans="1:6" s="30" customFormat="1" x14ac:dyDescent="0.25">
      <c r="A206" s="31" t="s">
        <v>573</v>
      </c>
      <c r="B206" s="32"/>
      <c r="C206" s="31"/>
      <c r="D206" s="33"/>
      <c r="E206" s="52"/>
      <c r="F206" s="33"/>
    </row>
    <row r="207" spans="1:6" s="30" customFormat="1" ht="15.6" x14ac:dyDescent="0.3">
      <c r="A207" s="28" t="s">
        <v>706</v>
      </c>
      <c r="B207" s="35" t="s">
        <v>215</v>
      </c>
      <c r="C207" s="28"/>
      <c r="D207" s="29"/>
      <c r="E207" s="51"/>
      <c r="F207" s="29"/>
    </row>
    <row r="208" spans="1:6" s="30" customFormat="1" ht="14.4" x14ac:dyDescent="0.3">
      <c r="A208" s="26" t="s">
        <v>707</v>
      </c>
      <c r="B208" s="27" t="s">
        <v>216</v>
      </c>
      <c r="C208" s="26"/>
      <c r="D208" s="34"/>
      <c r="E208" s="53"/>
      <c r="F208" s="34"/>
    </row>
    <row r="209" spans="1:6" s="30" customFormat="1" ht="108" x14ac:dyDescent="0.25">
      <c r="A209" s="31" t="s">
        <v>708</v>
      </c>
      <c r="B209" s="32" t="s">
        <v>217</v>
      </c>
      <c r="C209" s="31" t="s">
        <v>555</v>
      </c>
      <c r="D209" s="33" t="s">
        <v>43</v>
      </c>
      <c r="E209" s="52"/>
      <c r="F209" s="33">
        <f t="shared" ref="F209:F210" si="14">D209*E209</f>
        <v>0</v>
      </c>
    </row>
    <row r="210" spans="1:6" s="30" customFormat="1" ht="120" x14ac:dyDescent="0.25">
      <c r="A210" s="31" t="s">
        <v>709</v>
      </c>
      <c r="B210" s="32" t="s">
        <v>218</v>
      </c>
      <c r="C210" s="31" t="s">
        <v>555</v>
      </c>
      <c r="D210" s="33" t="s">
        <v>219</v>
      </c>
      <c r="E210" s="52"/>
      <c r="F210" s="33">
        <f t="shared" si="14"/>
        <v>0</v>
      </c>
    </row>
    <row r="211" spans="1:6" s="30" customFormat="1" ht="14.4" x14ac:dyDescent="0.3">
      <c r="A211" s="26" t="s">
        <v>707</v>
      </c>
      <c r="B211" s="27" t="s">
        <v>220</v>
      </c>
      <c r="C211" s="26"/>
      <c r="D211" s="34"/>
      <c r="E211" s="34"/>
      <c r="F211" s="34">
        <f>SUBTOTAL(109,F209:F210)</f>
        <v>0</v>
      </c>
    </row>
    <row r="212" spans="1:6" s="30" customFormat="1" x14ac:dyDescent="0.25">
      <c r="A212" s="31" t="s">
        <v>573</v>
      </c>
      <c r="B212" s="32"/>
      <c r="C212" s="31"/>
      <c r="D212" s="33"/>
      <c r="E212" s="33"/>
      <c r="F212" s="33"/>
    </row>
    <row r="213" spans="1:6" s="30" customFormat="1" ht="14.4" x14ac:dyDescent="0.3">
      <c r="A213" s="26" t="s">
        <v>710</v>
      </c>
      <c r="B213" s="27" t="s">
        <v>221</v>
      </c>
      <c r="C213" s="31"/>
      <c r="D213" s="33"/>
      <c r="E213" s="33"/>
      <c r="F213" s="33"/>
    </row>
    <row r="214" spans="1:6" s="30" customFormat="1" ht="108" x14ac:dyDescent="0.25">
      <c r="A214" s="31" t="s">
        <v>711</v>
      </c>
      <c r="B214" s="32" t="s">
        <v>222</v>
      </c>
      <c r="C214" s="31" t="s">
        <v>555</v>
      </c>
      <c r="D214" s="33" t="s">
        <v>28</v>
      </c>
      <c r="E214" s="52"/>
      <c r="F214" s="33">
        <f t="shared" ref="F214:F215" si="15">D214*E214</f>
        <v>0</v>
      </c>
    </row>
    <row r="215" spans="1:6" s="30" customFormat="1" x14ac:dyDescent="0.25">
      <c r="A215" s="31" t="s">
        <v>712</v>
      </c>
      <c r="B215" s="32" t="s">
        <v>223</v>
      </c>
      <c r="C215" s="31" t="s">
        <v>557</v>
      </c>
      <c r="D215" s="33" t="s">
        <v>224</v>
      </c>
      <c r="E215" s="52"/>
      <c r="F215" s="33">
        <f t="shared" si="15"/>
        <v>0</v>
      </c>
    </row>
    <row r="216" spans="1:6" s="30" customFormat="1" ht="14.4" x14ac:dyDescent="0.3">
      <c r="A216" s="26" t="s">
        <v>710</v>
      </c>
      <c r="B216" s="27" t="s">
        <v>226</v>
      </c>
      <c r="C216" s="26"/>
      <c r="D216" s="34"/>
      <c r="E216" s="53"/>
      <c r="F216" s="34">
        <f>SUBTOTAL(109,F214:F215)</f>
        <v>0</v>
      </c>
    </row>
    <row r="217" spans="1:6" s="30" customFormat="1" x14ac:dyDescent="0.25">
      <c r="A217" s="31" t="s">
        <v>573</v>
      </c>
      <c r="B217" s="32"/>
      <c r="C217" s="31"/>
      <c r="D217" s="33"/>
      <c r="E217" s="52"/>
      <c r="F217" s="33"/>
    </row>
    <row r="218" spans="1:6" s="30" customFormat="1" x14ac:dyDescent="0.25">
      <c r="A218" s="31" t="s">
        <v>573</v>
      </c>
      <c r="B218" s="32"/>
      <c r="C218" s="31"/>
      <c r="D218" s="33"/>
      <c r="E218" s="52"/>
      <c r="F218" s="33"/>
    </row>
    <row r="219" spans="1:6" s="30" customFormat="1" ht="15.6" x14ac:dyDescent="0.3">
      <c r="A219" s="28" t="s">
        <v>706</v>
      </c>
      <c r="B219" s="35" t="s">
        <v>227</v>
      </c>
      <c r="C219" s="28"/>
      <c r="D219" s="29"/>
      <c r="E219" s="51"/>
      <c r="F219" s="29">
        <f>F216+F211</f>
        <v>0</v>
      </c>
    </row>
    <row r="220" spans="1:6" s="30" customFormat="1" x14ac:dyDescent="0.25">
      <c r="A220" s="31" t="s">
        <v>573</v>
      </c>
      <c r="B220" s="32"/>
      <c r="C220" s="31"/>
      <c r="D220" s="33"/>
      <c r="E220" s="52"/>
      <c r="F220" s="33"/>
    </row>
    <row r="221" spans="1:6" s="30" customFormat="1" x14ac:dyDescent="0.25">
      <c r="A221" s="31" t="s">
        <v>573</v>
      </c>
      <c r="B221" s="32"/>
      <c r="C221" s="31"/>
      <c r="D221" s="33"/>
      <c r="E221" s="52"/>
      <c r="F221" s="33"/>
    </row>
    <row r="222" spans="1:6" s="30" customFormat="1" ht="15.6" x14ac:dyDescent="0.3">
      <c r="A222" s="28" t="s">
        <v>713</v>
      </c>
      <c r="B222" s="35" t="s">
        <v>228</v>
      </c>
      <c r="C222" s="28"/>
      <c r="D222" s="29"/>
      <c r="E222" s="51"/>
      <c r="F222" s="29"/>
    </row>
    <row r="223" spans="1:6" s="30" customFormat="1" ht="14.4" x14ac:dyDescent="0.3">
      <c r="A223" s="26" t="s">
        <v>714</v>
      </c>
      <c r="B223" s="27" t="s">
        <v>228</v>
      </c>
      <c r="C223" s="26"/>
      <c r="D223" s="34"/>
      <c r="E223" s="53"/>
      <c r="F223" s="34"/>
    </row>
    <row r="224" spans="1:6" s="30" customFormat="1" ht="36" x14ac:dyDescent="0.25">
      <c r="A224" s="31" t="s">
        <v>715</v>
      </c>
      <c r="B224" s="32" t="s">
        <v>229</v>
      </c>
      <c r="C224" s="31" t="s">
        <v>45</v>
      </c>
      <c r="D224" s="33" t="s">
        <v>42</v>
      </c>
      <c r="E224" s="52"/>
      <c r="F224" s="33">
        <f>E224*D224</f>
        <v>0</v>
      </c>
    </row>
    <row r="225" spans="1:7" s="30" customFormat="1" ht="36" x14ac:dyDescent="0.25">
      <c r="A225" s="31" t="s">
        <v>716</v>
      </c>
      <c r="B225" s="32" t="s">
        <v>230</v>
      </c>
      <c r="C225" s="31" t="s">
        <v>45</v>
      </c>
      <c r="D225" s="33" t="s">
        <v>231</v>
      </c>
      <c r="E225" s="52"/>
      <c r="F225" s="33">
        <f t="shared" ref="F225:F229" si="16">E225*D225</f>
        <v>0</v>
      </c>
    </row>
    <row r="226" spans="1:7" s="30" customFormat="1" ht="48" x14ac:dyDescent="0.25">
      <c r="A226" s="31" t="s">
        <v>717</v>
      </c>
      <c r="B226" s="32" t="s">
        <v>232</v>
      </c>
      <c r="C226" s="31" t="s">
        <v>45</v>
      </c>
      <c r="D226" s="33" t="s">
        <v>64</v>
      </c>
      <c r="E226" s="52"/>
      <c r="F226" s="33">
        <f t="shared" si="16"/>
        <v>0</v>
      </c>
    </row>
    <row r="227" spans="1:7" s="30" customFormat="1" x14ac:dyDescent="0.25">
      <c r="A227" s="31" t="s">
        <v>718</v>
      </c>
      <c r="B227" s="32" t="s">
        <v>233</v>
      </c>
      <c r="C227" s="31" t="s">
        <v>76</v>
      </c>
      <c r="D227" s="33" t="s">
        <v>64</v>
      </c>
      <c r="E227" s="52"/>
      <c r="F227" s="33">
        <f t="shared" si="16"/>
        <v>0</v>
      </c>
    </row>
    <row r="228" spans="1:7" s="30" customFormat="1" ht="48" x14ac:dyDescent="0.25">
      <c r="A228" s="31" t="s">
        <v>719</v>
      </c>
      <c r="B228" s="32" t="s">
        <v>234</v>
      </c>
      <c r="C228" s="31" t="s">
        <v>76</v>
      </c>
      <c r="D228" s="33" t="s">
        <v>64</v>
      </c>
      <c r="E228" s="52"/>
      <c r="F228" s="33">
        <f t="shared" si="16"/>
        <v>0</v>
      </c>
    </row>
    <row r="229" spans="1:7" s="30" customFormat="1" ht="48" x14ac:dyDescent="0.25">
      <c r="A229" s="31" t="s">
        <v>720</v>
      </c>
      <c r="B229" s="32" t="s">
        <v>235</v>
      </c>
      <c r="C229" s="31" t="s">
        <v>76</v>
      </c>
      <c r="D229" s="33" t="s">
        <v>64</v>
      </c>
      <c r="E229" s="52"/>
      <c r="F229" s="33">
        <f t="shared" si="16"/>
        <v>0</v>
      </c>
    </row>
    <row r="230" spans="1:7" s="30" customFormat="1" ht="14.4" x14ac:dyDescent="0.3">
      <c r="A230" s="26" t="s">
        <v>714</v>
      </c>
      <c r="B230" s="27" t="s">
        <v>236</v>
      </c>
      <c r="C230" s="26"/>
      <c r="D230" s="34"/>
      <c r="E230" s="53"/>
      <c r="F230" s="34">
        <f>SUBTOTAL(109,F224:F229)</f>
        <v>0</v>
      </c>
    </row>
    <row r="231" spans="1:7" s="30" customFormat="1" x14ac:dyDescent="0.25">
      <c r="A231" s="31" t="s">
        <v>573</v>
      </c>
      <c r="B231" s="32"/>
      <c r="C231" s="31"/>
      <c r="D231" s="33"/>
      <c r="E231" s="52"/>
      <c r="F231" s="33"/>
    </row>
    <row r="232" spans="1:7" s="30" customFormat="1" ht="14.4" x14ac:dyDescent="0.3">
      <c r="A232" s="26" t="s">
        <v>721</v>
      </c>
      <c r="B232" s="27" t="s">
        <v>31</v>
      </c>
      <c r="C232" s="31"/>
      <c r="D232" s="33"/>
      <c r="E232" s="52"/>
      <c r="F232" s="33"/>
    </row>
    <row r="233" spans="1:7" s="30" customFormat="1" ht="72" x14ac:dyDescent="0.25">
      <c r="A233" s="31" t="s">
        <v>722</v>
      </c>
      <c r="B233" s="32" t="s">
        <v>237</v>
      </c>
      <c r="C233" s="31" t="s">
        <v>33</v>
      </c>
      <c r="D233" s="33"/>
      <c r="E233" s="52"/>
      <c r="F233" s="33"/>
    </row>
    <row r="234" spans="1:7" s="30" customFormat="1" ht="108" x14ac:dyDescent="0.25">
      <c r="A234" s="31" t="s">
        <v>723</v>
      </c>
      <c r="B234" s="32" t="s">
        <v>238</v>
      </c>
      <c r="C234" s="31" t="s">
        <v>33</v>
      </c>
      <c r="D234" s="33"/>
      <c r="E234" s="52"/>
      <c r="F234" s="33"/>
    </row>
    <row r="235" spans="1:7" s="30" customFormat="1" ht="14.4" x14ac:dyDescent="0.3">
      <c r="A235" s="26" t="s">
        <v>721</v>
      </c>
      <c r="B235" s="27" t="s">
        <v>34</v>
      </c>
      <c r="C235" s="26"/>
      <c r="D235" s="34"/>
      <c r="E235" s="53"/>
      <c r="F235" s="34" t="s">
        <v>35</v>
      </c>
    </row>
    <row r="236" spans="1:7" s="30" customFormat="1" ht="15.6" x14ac:dyDescent="0.3">
      <c r="A236" s="28" t="s">
        <v>713</v>
      </c>
      <c r="B236" s="35" t="s">
        <v>236</v>
      </c>
      <c r="C236" s="28"/>
      <c r="D236" s="29"/>
      <c r="E236" s="51"/>
      <c r="F236" s="29">
        <f>F235+F230</f>
        <v>0</v>
      </c>
    </row>
    <row r="237" spans="1:7" s="30" customFormat="1" ht="15.6" x14ac:dyDescent="0.3">
      <c r="A237" s="28"/>
      <c r="B237" s="35"/>
      <c r="C237" s="28"/>
      <c r="D237" s="29"/>
      <c r="E237" s="51"/>
      <c r="F237" s="29"/>
    </row>
    <row r="238" spans="1:7" s="7" customFormat="1" ht="15.6" x14ac:dyDescent="0.3">
      <c r="A238" s="17" t="s">
        <v>987</v>
      </c>
      <c r="B238" s="18" t="s">
        <v>982</v>
      </c>
      <c r="C238" s="19"/>
      <c r="D238" s="20"/>
      <c r="E238" s="59"/>
      <c r="F238" s="20"/>
      <c r="G238" s="6"/>
    </row>
    <row r="239" spans="1:7" s="7" customFormat="1" ht="14.4" x14ac:dyDescent="0.3">
      <c r="A239" s="21" t="s">
        <v>988</v>
      </c>
      <c r="B239" s="22" t="s">
        <v>983</v>
      </c>
      <c r="C239" s="19"/>
      <c r="D239" s="20"/>
      <c r="E239" s="59"/>
      <c r="F239" s="20"/>
      <c r="G239" s="6"/>
    </row>
    <row r="240" spans="1:7" s="7" customFormat="1" x14ac:dyDescent="0.25">
      <c r="A240" s="19" t="s">
        <v>989</v>
      </c>
      <c r="B240" s="23" t="s">
        <v>984</v>
      </c>
      <c r="C240" s="19" t="s">
        <v>76</v>
      </c>
      <c r="D240" s="20" t="s">
        <v>64</v>
      </c>
      <c r="E240" s="59"/>
      <c r="F240" s="33">
        <f>D240*E240</f>
        <v>0</v>
      </c>
      <c r="G240" s="6"/>
    </row>
    <row r="241" spans="1:7" s="7" customFormat="1" x14ac:dyDescent="0.25">
      <c r="A241" s="19" t="s">
        <v>988</v>
      </c>
      <c r="B241" s="23" t="s">
        <v>985</v>
      </c>
      <c r="C241" s="19"/>
      <c r="D241" s="20"/>
      <c r="E241" s="59"/>
      <c r="F241" s="20">
        <f>F240</f>
        <v>0</v>
      </c>
      <c r="G241" s="6"/>
    </row>
    <row r="242" spans="1:7" s="7" customFormat="1" ht="15.6" x14ac:dyDescent="0.3">
      <c r="A242" s="17" t="s">
        <v>987</v>
      </c>
      <c r="B242" s="18" t="s">
        <v>986</v>
      </c>
      <c r="C242" s="17"/>
      <c r="D242" s="24"/>
      <c r="E242" s="60"/>
      <c r="F242" s="24">
        <f>F241</f>
        <v>0</v>
      </c>
      <c r="G242" s="6"/>
    </row>
    <row r="243" spans="1:7" s="30" customFormat="1" x14ac:dyDescent="0.25">
      <c r="A243" s="31" t="s">
        <v>573</v>
      </c>
      <c r="B243" s="32"/>
      <c r="C243" s="31"/>
      <c r="D243" s="33"/>
      <c r="E243" s="52"/>
      <c r="F243" s="33"/>
    </row>
    <row r="244" spans="1:7" s="30" customFormat="1" ht="15.6" x14ac:dyDescent="0.3">
      <c r="A244" s="28" t="s">
        <v>724</v>
      </c>
      <c r="B244" s="35" t="s">
        <v>239</v>
      </c>
      <c r="C244" s="31"/>
      <c r="D244" s="33"/>
      <c r="E244" s="52"/>
      <c r="F244" s="33"/>
    </row>
    <row r="245" spans="1:7" s="30" customFormat="1" ht="14.4" x14ac:dyDescent="0.3">
      <c r="A245" s="26" t="s">
        <v>725</v>
      </c>
      <c r="B245" s="27" t="s">
        <v>240</v>
      </c>
      <c r="C245" s="26"/>
      <c r="D245" s="34"/>
      <c r="E245" s="53"/>
      <c r="F245" s="34"/>
    </row>
    <row r="246" spans="1:7" s="30" customFormat="1" ht="108" x14ac:dyDescent="0.25">
      <c r="A246" s="31" t="s">
        <v>726</v>
      </c>
      <c r="B246" s="32" t="s">
        <v>241</v>
      </c>
      <c r="C246" s="31" t="s">
        <v>555</v>
      </c>
      <c r="D246" s="33" t="s">
        <v>48</v>
      </c>
      <c r="E246" s="52"/>
      <c r="F246" s="33">
        <f>D246*E246</f>
        <v>0</v>
      </c>
    </row>
    <row r="247" spans="1:7" s="30" customFormat="1" ht="36" x14ac:dyDescent="0.25">
      <c r="A247" s="37" t="s">
        <v>1009</v>
      </c>
      <c r="B247" s="32" t="s">
        <v>1010</v>
      </c>
      <c r="C247" s="37" t="s">
        <v>557</v>
      </c>
      <c r="D247" s="42">
        <v>50</v>
      </c>
      <c r="E247" s="57"/>
      <c r="F247" s="42">
        <f>D247*E247</f>
        <v>0</v>
      </c>
    </row>
    <row r="248" spans="1:7" s="30" customFormat="1" ht="14.4" x14ac:dyDescent="0.3">
      <c r="A248" s="26" t="s">
        <v>725</v>
      </c>
      <c r="B248" s="27" t="s">
        <v>243</v>
      </c>
      <c r="C248" s="26"/>
      <c r="D248" s="34"/>
      <c r="E248" s="53"/>
      <c r="F248" s="34">
        <f>SUM(F246:F247)</f>
        <v>0</v>
      </c>
    </row>
    <row r="249" spans="1:7" s="30" customFormat="1" ht="15.6" x14ac:dyDescent="0.3">
      <c r="A249" s="28" t="s">
        <v>724</v>
      </c>
      <c r="B249" s="35" t="s">
        <v>244</v>
      </c>
      <c r="C249" s="28"/>
      <c r="D249" s="29"/>
      <c r="E249" s="51"/>
      <c r="F249" s="29">
        <f>F248</f>
        <v>0</v>
      </c>
    </row>
    <row r="250" spans="1:7" s="30" customFormat="1" x14ac:dyDescent="0.25">
      <c r="A250" s="31" t="s">
        <v>573</v>
      </c>
      <c r="B250" s="32"/>
      <c r="C250" s="31"/>
      <c r="D250" s="33"/>
      <c r="E250" s="52"/>
      <c r="F250" s="33"/>
    </row>
    <row r="251" spans="1:7" s="30" customFormat="1" ht="15.6" x14ac:dyDescent="0.3">
      <c r="A251" s="28" t="s">
        <v>727</v>
      </c>
      <c r="B251" s="35" t="s">
        <v>245</v>
      </c>
      <c r="C251" s="31"/>
      <c r="D251" s="33"/>
      <c r="E251" s="52"/>
      <c r="F251" s="33"/>
    </row>
    <row r="252" spans="1:7" s="30" customFormat="1" ht="14.4" x14ac:dyDescent="0.3">
      <c r="A252" s="26" t="s">
        <v>728</v>
      </c>
      <c r="B252" s="27" t="s">
        <v>246</v>
      </c>
      <c r="C252" s="26"/>
      <c r="D252" s="34"/>
      <c r="E252" s="53"/>
      <c r="F252" s="34"/>
    </row>
    <row r="253" spans="1:7" s="30" customFormat="1" ht="132" x14ac:dyDescent="0.25">
      <c r="A253" s="31" t="s">
        <v>729</v>
      </c>
      <c r="B253" s="32" t="s">
        <v>247</v>
      </c>
      <c r="C253" s="31" t="s">
        <v>555</v>
      </c>
      <c r="D253" s="33" t="s">
        <v>248</v>
      </c>
      <c r="E253" s="52"/>
      <c r="F253" s="33">
        <f t="shared" ref="F253" si="17">E253*D253</f>
        <v>0</v>
      </c>
    </row>
    <row r="254" spans="1:7" s="30" customFormat="1" ht="14.4" x14ac:dyDescent="0.3">
      <c r="A254" s="26" t="s">
        <v>728</v>
      </c>
      <c r="B254" s="27" t="s">
        <v>249</v>
      </c>
      <c r="C254" s="26"/>
      <c r="D254" s="34"/>
      <c r="E254" s="53"/>
      <c r="F254" s="34">
        <f>F253</f>
        <v>0</v>
      </c>
    </row>
    <row r="255" spans="1:7" s="30" customFormat="1" x14ac:dyDescent="0.25">
      <c r="A255" s="31" t="s">
        <v>573</v>
      </c>
      <c r="B255" s="32"/>
      <c r="C255" s="31"/>
      <c r="D255" s="33"/>
      <c r="E255" s="52"/>
      <c r="F255" s="33"/>
    </row>
    <row r="256" spans="1:7" s="30" customFormat="1" ht="14.4" x14ac:dyDescent="0.3">
      <c r="A256" s="26" t="s">
        <v>730</v>
      </c>
      <c r="B256" s="27" t="s">
        <v>250</v>
      </c>
      <c r="C256" s="26"/>
      <c r="D256" s="34"/>
      <c r="E256" s="53"/>
      <c r="F256" s="34"/>
    </row>
    <row r="257" spans="1:6" s="30" customFormat="1" x14ac:dyDescent="0.25">
      <c r="A257" s="31" t="s">
        <v>730</v>
      </c>
      <c r="B257" s="32" t="s">
        <v>251</v>
      </c>
      <c r="C257" s="31"/>
      <c r="D257" s="33"/>
      <c r="E257" s="52"/>
      <c r="F257" s="33" t="s">
        <v>35</v>
      </c>
    </row>
    <row r="258" spans="1:6" s="30" customFormat="1" ht="15.6" x14ac:dyDescent="0.3">
      <c r="A258" s="28" t="s">
        <v>727</v>
      </c>
      <c r="B258" s="35" t="s">
        <v>252</v>
      </c>
      <c r="C258" s="28"/>
      <c r="D258" s="29"/>
      <c r="E258" s="51"/>
      <c r="F258" s="29">
        <f>F257+F254</f>
        <v>0</v>
      </c>
    </row>
    <row r="259" spans="1:6" s="30" customFormat="1" x14ac:dyDescent="0.25">
      <c r="A259" s="31" t="s">
        <v>573</v>
      </c>
      <c r="B259" s="32"/>
      <c r="C259" s="31"/>
      <c r="D259" s="33"/>
      <c r="E259" s="52"/>
      <c r="F259" s="33"/>
    </row>
    <row r="260" spans="1:6" s="30" customFormat="1" ht="15.6" x14ac:dyDescent="0.3">
      <c r="A260" s="28" t="s">
        <v>731</v>
      </c>
      <c r="B260" s="35" t="s">
        <v>253</v>
      </c>
      <c r="C260" s="31"/>
      <c r="D260" s="33"/>
      <c r="E260" s="52"/>
      <c r="F260" s="33"/>
    </row>
    <row r="261" spans="1:6" s="30" customFormat="1" ht="14.4" x14ac:dyDescent="0.3">
      <c r="A261" s="26" t="s">
        <v>732</v>
      </c>
      <c r="B261" s="27" t="s">
        <v>254</v>
      </c>
      <c r="C261" s="26"/>
      <c r="D261" s="34"/>
      <c r="E261" s="53"/>
      <c r="F261" s="34"/>
    </row>
    <row r="262" spans="1:6" s="30" customFormat="1" ht="96" x14ac:dyDescent="0.25">
      <c r="A262" s="31" t="s">
        <v>733</v>
      </c>
      <c r="B262" s="32" t="s">
        <v>255</v>
      </c>
      <c r="C262" s="31" t="s">
        <v>555</v>
      </c>
      <c r="D262" s="33" t="s">
        <v>256</v>
      </c>
      <c r="E262" s="52"/>
      <c r="F262" s="33">
        <f t="shared" ref="F262:F263" si="18">E262*D262</f>
        <v>0</v>
      </c>
    </row>
    <row r="263" spans="1:6" s="30" customFormat="1" ht="36" x14ac:dyDescent="0.25">
      <c r="A263" s="31" t="s">
        <v>734</v>
      </c>
      <c r="B263" s="32" t="s">
        <v>257</v>
      </c>
      <c r="C263" s="31" t="s">
        <v>555</v>
      </c>
      <c r="D263" s="33" t="s">
        <v>28</v>
      </c>
      <c r="E263" s="52"/>
      <c r="F263" s="33">
        <f t="shared" si="18"/>
        <v>0</v>
      </c>
    </row>
    <row r="264" spans="1:6" s="30" customFormat="1" ht="14.4" x14ac:dyDescent="0.3">
      <c r="A264" s="26" t="s">
        <v>732</v>
      </c>
      <c r="B264" s="27" t="s">
        <v>258</v>
      </c>
      <c r="C264" s="26"/>
      <c r="D264" s="34"/>
      <c r="E264" s="53"/>
      <c r="F264" s="34">
        <f>F262+F263</f>
        <v>0</v>
      </c>
    </row>
    <row r="265" spans="1:6" s="30" customFormat="1" x14ac:dyDescent="0.25">
      <c r="A265" s="31" t="s">
        <v>573</v>
      </c>
      <c r="B265" s="32"/>
      <c r="C265" s="31"/>
      <c r="D265" s="33"/>
      <c r="E265" s="52"/>
      <c r="F265" s="33"/>
    </row>
    <row r="266" spans="1:6" s="30" customFormat="1" ht="14.4" x14ac:dyDescent="0.3">
      <c r="A266" s="26" t="s">
        <v>735</v>
      </c>
      <c r="B266" s="27" t="s">
        <v>259</v>
      </c>
      <c r="C266" s="31"/>
      <c r="D266" s="33"/>
      <c r="E266" s="52"/>
      <c r="F266" s="33"/>
    </row>
    <row r="267" spans="1:6" s="30" customFormat="1" ht="96" x14ac:dyDescent="0.25">
      <c r="A267" s="31" t="s">
        <v>736</v>
      </c>
      <c r="B267" s="32" t="s">
        <v>260</v>
      </c>
      <c r="C267" s="31" t="s">
        <v>555</v>
      </c>
      <c r="D267" s="33" t="s">
        <v>43</v>
      </c>
      <c r="E267" s="52"/>
      <c r="F267" s="33">
        <f t="shared" ref="F267" si="19">E267*D267</f>
        <v>0</v>
      </c>
    </row>
    <row r="268" spans="1:6" s="30" customFormat="1" ht="14.4" x14ac:dyDescent="0.3">
      <c r="A268" s="26" t="s">
        <v>735</v>
      </c>
      <c r="B268" s="27" t="s">
        <v>261</v>
      </c>
      <c r="C268" s="26"/>
      <c r="D268" s="34"/>
      <c r="E268" s="53"/>
      <c r="F268" s="34">
        <f>F267</f>
        <v>0</v>
      </c>
    </row>
    <row r="269" spans="1:6" s="30" customFormat="1" x14ac:dyDescent="0.25">
      <c r="A269" s="31" t="s">
        <v>573</v>
      </c>
      <c r="B269" s="32"/>
      <c r="C269" s="31"/>
      <c r="D269" s="33"/>
      <c r="E269" s="52"/>
      <c r="F269" s="33"/>
    </row>
    <row r="270" spans="1:6" s="30" customFormat="1" ht="14.4" x14ac:dyDescent="0.3">
      <c r="A270" s="26" t="s">
        <v>737</v>
      </c>
      <c r="B270" s="27" t="s">
        <v>31</v>
      </c>
      <c r="C270" s="31"/>
      <c r="D270" s="33"/>
      <c r="E270" s="52"/>
      <c r="F270" s="33"/>
    </row>
    <row r="271" spans="1:6" s="30" customFormat="1" ht="108" x14ac:dyDescent="0.25">
      <c r="A271" s="31" t="s">
        <v>738</v>
      </c>
      <c r="B271" s="32" t="s">
        <v>262</v>
      </c>
      <c r="C271" s="31" t="s">
        <v>33</v>
      </c>
      <c r="D271" s="33"/>
      <c r="E271" s="52"/>
      <c r="F271" s="33"/>
    </row>
    <row r="272" spans="1:6" s="30" customFormat="1" ht="108" x14ac:dyDescent="0.25">
      <c r="A272" s="31" t="s">
        <v>739</v>
      </c>
      <c r="B272" s="32" t="s">
        <v>263</v>
      </c>
      <c r="C272" s="31" t="s">
        <v>33</v>
      </c>
      <c r="D272" s="33"/>
      <c r="E272" s="52"/>
      <c r="F272" s="33"/>
    </row>
    <row r="273" spans="1:6" s="30" customFormat="1" ht="14.4" x14ac:dyDescent="0.3">
      <c r="A273" s="26" t="s">
        <v>737</v>
      </c>
      <c r="B273" s="27" t="s">
        <v>34</v>
      </c>
      <c r="C273" s="26"/>
      <c r="D273" s="34"/>
      <c r="E273" s="53"/>
      <c r="F273" s="34" t="s">
        <v>35</v>
      </c>
    </row>
    <row r="274" spans="1:6" s="30" customFormat="1" ht="15.6" x14ac:dyDescent="0.3">
      <c r="A274" s="28" t="s">
        <v>731</v>
      </c>
      <c r="B274" s="35" t="s">
        <v>264</v>
      </c>
      <c r="C274" s="28"/>
      <c r="D274" s="29"/>
      <c r="E274" s="51"/>
      <c r="F274" s="29">
        <f>F273+F268+F264</f>
        <v>0</v>
      </c>
    </row>
    <row r="275" spans="1:6" s="30" customFormat="1" x14ac:dyDescent="0.25">
      <c r="A275" s="31" t="s">
        <v>573</v>
      </c>
      <c r="B275" s="32"/>
      <c r="C275" s="31"/>
      <c r="D275" s="33"/>
      <c r="E275" s="52"/>
      <c r="F275" s="33"/>
    </row>
    <row r="276" spans="1:6" s="30" customFormat="1" ht="15.6" x14ac:dyDescent="0.3">
      <c r="A276" s="28" t="s">
        <v>740</v>
      </c>
      <c r="B276" s="35" t="s">
        <v>265</v>
      </c>
      <c r="C276" s="31"/>
      <c r="D276" s="33"/>
      <c r="E276" s="52"/>
      <c r="F276" s="33"/>
    </row>
    <row r="277" spans="1:6" s="30" customFormat="1" ht="14.4" x14ac:dyDescent="0.3">
      <c r="A277" s="26" t="s">
        <v>741</v>
      </c>
      <c r="B277" s="27" t="s">
        <v>266</v>
      </c>
      <c r="C277" s="31"/>
      <c r="D277" s="33"/>
      <c r="E277" s="52"/>
      <c r="F277" s="33"/>
    </row>
    <row r="278" spans="1:6" s="30" customFormat="1" ht="48" x14ac:dyDescent="0.25">
      <c r="A278" s="31" t="s">
        <v>742</v>
      </c>
      <c r="B278" s="32" t="s">
        <v>267</v>
      </c>
      <c r="C278" s="31" t="s">
        <v>76</v>
      </c>
      <c r="D278" s="33" t="s">
        <v>64</v>
      </c>
      <c r="E278" s="52"/>
      <c r="F278" s="33">
        <f>E278*D278</f>
        <v>0</v>
      </c>
    </row>
    <row r="279" spans="1:6" s="30" customFormat="1" ht="60" x14ac:dyDescent="0.25">
      <c r="A279" s="31" t="s">
        <v>743</v>
      </c>
      <c r="B279" s="32" t="s">
        <v>268</v>
      </c>
      <c r="C279" s="31" t="s">
        <v>76</v>
      </c>
      <c r="D279" s="33" t="s">
        <v>64</v>
      </c>
      <c r="E279" s="52"/>
      <c r="F279" s="33">
        <f>E279*D279</f>
        <v>0</v>
      </c>
    </row>
    <row r="280" spans="1:6" s="30" customFormat="1" ht="28.8" x14ac:dyDescent="0.3">
      <c r="A280" s="26" t="s">
        <v>741</v>
      </c>
      <c r="B280" s="27" t="s">
        <v>269</v>
      </c>
      <c r="C280" s="26"/>
      <c r="D280" s="34"/>
      <c r="E280" s="53"/>
      <c r="F280" s="34">
        <f>SUBTOTAL(109,F278:F279)</f>
        <v>0</v>
      </c>
    </row>
    <row r="281" spans="1:6" s="30" customFormat="1" x14ac:dyDescent="0.25">
      <c r="A281" s="31" t="s">
        <v>573</v>
      </c>
      <c r="B281" s="32"/>
      <c r="C281" s="31"/>
      <c r="D281" s="33"/>
      <c r="E281" s="52"/>
      <c r="F281" s="33"/>
    </row>
    <row r="282" spans="1:6" s="30" customFormat="1" ht="14.4" x14ac:dyDescent="0.3">
      <c r="A282" s="26" t="s">
        <v>744</v>
      </c>
      <c r="B282" s="27" t="s">
        <v>31</v>
      </c>
      <c r="C282" s="26"/>
      <c r="D282" s="34"/>
      <c r="E282" s="53"/>
      <c r="F282" s="34"/>
    </row>
    <row r="283" spans="1:6" s="30" customFormat="1" ht="108" x14ac:dyDescent="0.25">
      <c r="A283" s="31" t="s">
        <v>745</v>
      </c>
      <c r="B283" s="32" t="s">
        <v>270</v>
      </c>
      <c r="C283" s="31" t="s">
        <v>33</v>
      </c>
      <c r="D283" s="33"/>
      <c r="E283" s="52"/>
      <c r="F283" s="33"/>
    </row>
    <row r="284" spans="1:6" s="30" customFormat="1" ht="24" x14ac:dyDescent="0.25">
      <c r="A284" s="31" t="s">
        <v>746</v>
      </c>
      <c r="B284" s="32" t="s">
        <v>271</v>
      </c>
      <c r="C284" s="31" t="s">
        <v>33</v>
      </c>
      <c r="D284" s="33"/>
      <c r="E284" s="52"/>
      <c r="F284" s="33"/>
    </row>
    <row r="285" spans="1:6" s="30" customFormat="1" ht="48" x14ac:dyDescent="0.25">
      <c r="A285" s="31" t="s">
        <v>747</v>
      </c>
      <c r="B285" s="32" t="s">
        <v>272</v>
      </c>
      <c r="C285" s="31" t="s">
        <v>33</v>
      </c>
      <c r="D285" s="33"/>
      <c r="E285" s="52"/>
      <c r="F285" s="33"/>
    </row>
    <row r="286" spans="1:6" s="30" customFormat="1" x14ac:dyDescent="0.25">
      <c r="A286" s="31" t="s">
        <v>748</v>
      </c>
      <c r="B286" s="32" t="s">
        <v>273</v>
      </c>
      <c r="C286" s="31" t="s">
        <v>33</v>
      </c>
      <c r="D286" s="33"/>
      <c r="E286" s="52"/>
      <c r="F286" s="33"/>
    </row>
    <row r="287" spans="1:6" s="30" customFormat="1" ht="132" x14ac:dyDescent="0.25">
      <c r="A287" s="31" t="s">
        <v>749</v>
      </c>
      <c r="B287" s="32" t="s">
        <v>274</v>
      </c>
      <c r="C287" s="31" t="s">
        <v>33</v>
      </c>
      <c r="D287" s="33"/>
      <c r="E287" s="52"/>
      <c r="F287" s="33"/>
    </row>
    <row r="288" spans="1:6" s="30" customFormat="1" x14ac:dyDescent="0.25">
      <c r="A288" s="31" t="s">
        <v>750</v>
      </c>
      <c r="B288" s="32" t="s">
        <v>31</v>
      </c>
      <c r="C288" s="31" t="s">
        <v>33</v>
      </c>
      <c r="D288" s="33"/>
      <c r="E288" s="52"/>
      <c r="F288" s="33"/>
    </row>
    <row r="289" spans="1:6" s="30" customFormat="1" ht="132" x14ac:dyDescent="0.25">
      <c r="A289" s="31" t="s">
        <v>751</v>
      </c>
      <c r="B289" s="32" t="s">
        <v>275</v>
      </c>
      <c r="C289" s="31" t="s">
        <v>33</v>
      </c>
      <c r="D289" s="33"/>
      <c r="E289" s="52"/>
      <c r="F289" s="33"/>
    </row>
    <row r="290" spans="1:6" s="30" customFormat="1" ht="14.4" x14ac:dyDescent="0.3">
      <c r="A290" s="26" t="s">
        <v>744</v>
      </c>
      <c r="B290" s="27" t="s">
        <v>34</v>
      </c>
      <c r="C290" s="26"/>
      <c r="D290" s="34"/>
      <c r="E290" s="53"/>
      <c r="F290" s="34" t="s">
        <v>35</v>
      </c>
    </row>
    <row r="291" spans="1:6" s="30" customFormat="1" ht="15.6" x14ac:dyDescent="0.3">
      <c r="A291" s="28" t="s">
        <v>740</v>
      </c>
      <c r="B291" s="35" t="s">
        <v>276</v>
      </c>
      <c r="C291" s="28"/>
      <c r="D291" s="29"/>
      <c r="E291" s="51"/>
      <c r="F291" s="29">
        <f>F290+F280</f>
        <v>0</v>
      </c>
    </row>
    <row r="292" spans="1:6" s="30" customFormat="1" x14ac:dyDescent="0.25">
      <c r="A292" s="31" t="s">
        <v>573</v>
      </c>
      <c r="B292" s="32"/>
      <c r="C292" s="31"/>
      <c r="D292" s="33"/>
      <c r="E292" s="52"/>
      <c r="F292" s="33"/>
    </row>
    <row r="293" spans="1:6" s="30" customFormat="1" ht="15.6" x14ac:dyDescent="0.3">
      <c r="A293" s="28" t="s">
        <v>752</v>
      </c>
      <c r="B293" s="35" t="s">
        <v>277</v>
      </c>
      <c r="C293" s="31"/>
      <c r="D293" s="33"/>
      <c r="E293" s="52"/>
      <c r="F293" s="33"/>
    </row>
    <row r="294" spans="1:6" s="30" customFormat="1" ht="14.4" x14ac:dyDescent="0.3">
      <c r="A294" s="26" t="s">
        <v>753</v>
      </c>
      <c r="B294" s="27" t="s">
        <v>278</v>
      </c>
      <c r="C294" s="31"/>
      <c r="D294" s="33"/>
      <c r="E294" s="52"/>
      <c r="F294" s="33"/>
    </row>
    <row r="295" spans="1:6" s="30" customFormat="1" ht="24" x14ac:dyDescent="0.25">
      <c r="A295" s="31" t="s">
        <v>754</v>
      </c>
      <c r="B295" s="32" t="s">
        <v>279</v>
      </c>
      <c r="C295" s="31" t="s">
        <v>45</v>
      </c>
      <c r="D295" s="33" t="s">
        <v>231</v>
      </c>
      <c r="E295" s="52"/>
      <c r="F295" s="33">
        <f>E295*D295</f>
        <v>0</v>
      </c>
    </row>
    <row r="296" spans="1:6" s="30" customFormat="1" ht="24" x14ac:dyDescent="0.25">
      <c r="A296" s="31" t="s">
        <v>755</v>
      </c>
      <c r="B296" s="32" t="s">
        <v>280</v>
      </c>
      <c r="C296" s="31" t="s">
        <v>45</v>
      </c>
      <c r="D296" s="33" t="s">
        <v>281</v>
      </c>
      <c r="E296" s="52"/>
      <c r="F296" s="33">
        <f t="shared" ref="F296:F304" si="20">E296*D296</f>
        <v>0</v>
      </c>
    </row>
    <row r="297" spans="1:6" s="30" customFormat="1" ht="24" x14ac:dyDescent="0.25">
      <c r="A297" s="31" t="s">
        <v>756</v>
      </c>
      <c r="B297" s="32" t="s">
        <v>283</v>
      </c>
      <c r="C297" s="31" t="s">
        <v>45</v>
      </c>
      <c r="D297" s="33" t="s">
        <v>281</v>
      </c>
      <c r="E297" s="52"/>
      <c r="F297" s="33">
        <f t="shared" si="20"/>
        <v>0</v>
      </c>
    </row>
    <row r="298" spans="1:6" s="30" customFormat="1" ht="24" x14ac:dyDescent="0.25">
      <c r="A298" s="31" t="s">
        <v>757</v>
      </c>
      <c r="B298" s="32" t="s">
        <v>284</v>
      </c>
      <c r="C298" s="31" t="s">
        <v>45</v>
      </c>
      <c r="D298" s="33" t="s">
        <v>87</v>
      </c>
      <c r="E298" s="52"/>
      <c r="F298" s="33">
        <f t="shared" si="20"/>
        <v>0</v>
      </c>
    </row>
    <row r="299" spans="1:6" s="30" customFormat="1" ht="24" x14ac:dyDescent="0.25">
      <c r="A299" s="31" t="s">
        <v>758</v>
      </c>
      <c r="B299" s="32" t="s">
        <v>285</v>
      </c>
      <c r="C299" s="31" t="s">
        <v>45</v>
      </c>
      <c r="D299" s="33" t="s">
        <v>87</v>
      </c>
      <c r="E299" s="52"/>
      <c r="F299" s="33">
        <f t="shared" si="20"/>
        <v>0</v>
      </c>
    </row>
    <row r="300" spans="1:6" s="30" customFormat="1" ht="24" x14ac:dyDescent="0.25">
      <c r="A300" s="31" t="s">
        <v>759</v>
      </c>
      <c r="B300" s="32" t="s">
        <v>286</v>
      </c>
      <c r="C300" s="31" t="s">
        <v>45</v>
      </c>
      <c r="D300" s="33" t="s">
        <v>64</v>
      </c>
      <c r="E300" s="52"/>
      <c r="F300" s="33">
        <f t="shared" si="20"/>
        <v>0</v>
      </c>
    </row>
    <row r="301" spans="1:6" s="30" customFormat="1" ht="24" x14ac:dyDescent="0.25">
      <c r="A301" s="31" t="s">
        <v>760</v>
      </c>
      <c r="B301" s="32" t="s">
        <v>287</v>
      </c>
      <c r="C301" s="31" t="s">
        <v>45</v>
      </c>
      <c r="D301" s="33" t="s">
        <v>64</v>
      </c>
      <c r="E301" s="52"/>
      <c r="F301" s="33">
        <f t="shared" si="20"/>
        <v>0</v>
      </c>
    </row>
    <row r="302" spans="1:6" s="30" customFormat="1" ht="24" x14ac:dyDescent="0.25">
      <c r="A302" s="31" t="s">
        <v>761</v>
      </c>
      <c r="B302" s="32" t="s">
        <v>288</v>
      </c>
      <c r="C302" s="31" t="s">
        <v>45</v>
      </c>
      <c r="D302" s="33" t="s">
        <v>64</v>
      </c>
      <c r="E302" s="52"/>
      <c r="F302" s="33">
        <f t="shared" si="20"/>
        <v>0</v>
      </c>
    </row>
    <row r="303" spans="1:6" s="30" customFormat="1" ht="24" x14ac:dyDescent="0.25">
      <c r="A303" s="31" t="s">
        <v>762</v>
      </c>
      <c r="B303" s="32" t="s">
        <v>85</v>
      </c>
      <c r="C303" s="31" t="s">
        <v>76</v>
      </c>
      <c r="D303" s="33" t="s">
        <v>64</v>
      </c>
      <c r="E303" s="52"/>
      <c r="F303" s="33">
        <f t="shared" si="20"/>
        <v>0</v>
      </c>
    </row>
    <row r="304" spans="1:6" s="30" customFormat="1" x14ac:dyDescent="0.25">
      <c r="A304" s="31" t="s">
        <v>763</v>
      </c>
      <c r="B304" s="32" t="s">
        <v>289</v>
      </c>
      <c r="C304" s="31" t="s">
        <v>45</v>
      </c>
      <c r="D304" s="33" t="s">
        <v>64</v>
      </c>
      <c r="E304" s="52"/>
      <c r="F304" s="33">
        <f t="shared" si="20"/>
        <v>0</v>
      </c>
    </row>
    <row r="305" spans="1:6" s="30" customFormat="1" ht="14.4" x14ac:dyDescent="0.3">
      <c r="A305" s="26" t="s">
        <v>753</v>
      </c>
      <c r="B305" s="27" t="s">
        <v>290</v>
      </c>
      <c r="C305" s="26"/>
      <c r="D305" s="34"/>
      <c r="E305" s="53"/>
      <c r="F305" s="34">
        <f>SUBTOTAL(109,F295:F304)</f>
        <v>0</v>
      </c>
    </row>
    <row r="306" spans="1:6" s="30" customFormat="1" ht="15.6" x14ac:dyDescent="0.3">
      <c r="A306" s="28" t="s">
        <v>752</v>
      </c>
      <c r="B306" s="35" t="s">
        <v>291</v>
      </c>
      <c r="C306" s="28"/>
      <c r="D306" s="29"/>
      <c r="E306" s="51"/>
      <c r="F306" s="29">
        <f>F305</f>
        <v>0</v>
      </c>
    </row>
    <row r="307" spans="1:6" s="30" customFormat="1" x14ac:dyDescent="0.25">
      <c r="A307" s="31" t="s">
        <v>573</v>
      </c>
      <c r="B307" s="32"/>
      <c r="C307" s="31"/>
      <c r="D307" s="33"/>
      <c r="E307" s="52"/>
      <c r="F307" s="33"/>
    </row>
    <row r="308" spans="1:6" s="30" customFormat="1" ht="15.6" x14ac:dyDescent="0.3">
      <c r="A308" s="28" t="s">
        <v>764</v>
      </c>
      <c r="B308" s="35" t="s">
        <v>292</v>
      </c>
      <c r="C308" s="28"/>
      <c r="D308" s="29"/>
      <c r="E308" s="51"/>
      <c r="F308" s="29"/>
    </row>
    <row r="309" spans="1:6" s="30" customFormat="1" ht="14.4" x14ac:dyDescent="0.3">
      <c r="A309" s="26" t="s">
        <v>765</v>
      </c>
      <c r="B309" s="27" t="s">
        <v>293</v>
      </c>
      <c r="C309" s="31"/>
      <c r="D309" s="33"/>
      <c r="E309" s="52"/>
      <c r="F309" s="33"/>
    </row>
    <row r="310" spans="1:6" s="30" customFormat="1" ht="60" x14ac:dyDescent="0.25">
      <c r="A310" s="31" t="s">
        <v>766</v>
      </c>
      <c r="B310" s="32" t="s">
        <v>294</v>
      </c>
      <c r="C310" s="31" t="s">
        <v>555</v>
      </c>
      <c r="D310" s="33" t="s">
        <v>88</v>
      </c>
      <c r="E310" s="52"/>
      <c r="F310" s="33">
        <f t="shared" ref="F310:F311" si="21">E310*D310</f>
        <v>0</v>
      </c>
    </row>
    <row r="311" spans="1:6" s="30" customFormat="1" x14ac:dyDescent="0.25">
      <c r="A311" s="31" t="s">
        <v>767</v>
      </c>
      <c r="B311" s="32" t="s">
        <v>295</v>
      </c>
      <c r="C311" s="31" t="s">
        <v>557</v>
      </c>
      <c r="D311" s="33" t="s">
        <v>12</v>
      </c>
      <c r="E311" s="52"/>
      <c r="F311" s="33">
        <f t="shared" si="21"/>
        <v>0</v>
      </c>
    </row>
    <row r="312" spans="1:6" s="30" customFormat="1" ht="14.4" x14ac:dyDescent="0.3">
      <c r="A312" s="26" t="s">
        <v>765</v>
      </c>
      <c r="B312" s="27" t="s">
        <v>296</v>
      </c>
      <c r="C312" s="26"/>
      <c r="D312" s="34"/>
      <c r="E312" s="53"/>
      <c r="F312" s="34">
        <f>SUBTOTAL(109,F310:F311)</f>
        <v>0</v>
      </c>
    </row>
    <row r="313" spans="1:6" s="30" customFormat="1" ht="15.6" x14ac:dyDescent="0.3">
      <c r="A313" s="28" t="s">
        <v>764</v>
      </c>
      <c r="B313" s="35" t="s">
        <v>297</v>
      </c>
      <c r="C313" s="28"/>
      <c r="D313" s="29"/>
      <c r="E313" s="51"/>
      <c r="F313" s="29">
        <f>F312</f>
        <v>0</v>
      </c>
    </row>
    <row r="314" spans="1:6" s="30" customFormat="1" x14ac:dyDescent="0.25">
      <c r="A314" s="31" t="s">
        <v>573</v>
      </c>
      <c r="B314" s="32"/>
      <c r="C314" s="31"/>
      <c r="D314" s="33"/>
      <c r="E314" s="52"/>
      <c r="F314" s="33"/>
    </row>
    <row r="315" spans="1:6" s="30" customFormat="1" ht="15.6" x14ac:dyDescent="0.3">
      <c r="A315" s="28" t="s">
        <v>768</v>
      </c>
      <c r="B315" s="35" t="s">
        <v>298</v>
      </c>
      <c r="C315" s="28"/>
      <c r="D315" s="29"/>
      <c r="E315" s="51"/>
      <c r="F315" s="29"/>
    </row>
    <row r="316" spans="1:6" s="30" customFormat="1" ht="14.4" x14ac:dyDescent="0.3">
      <c r="A316" s="26" t="s">
        <v>769</v>
      </c>
      <c r="B316" s="27" t="s">
        <v>299</v>
      </c>
      <c r="C316" s="31"/>
      <c r="D316" s="33"/>
      <c r="E316" s="52"/>
      <c r="F316" s="33"/>
    </row>
    <row r="317" spans="1:6" s="30" customFormat="1" x14ac:dyDescent="0.25">
      <c r="A317" s="31" t="s">
        <v>770</v>
      </c>
      <c r="B317" s="32" t="s">
        <v>300</v>
      </c>
      <c r="C317" s="31" t="s">
        <v>555</v>
      </c>
      <c r="D317" s="33" t="s">
        <v>301</v>
      </c>
      <c r="E317" s="52"/>
      <c r="F317" s="33">
        <f t="shared" ref="F317:F319" si="22">E317*D317</f>
        <v>0</v>
      </c>
    </row>
    <row r="318" spans="1:6" s="30" customFormat="1" x14ac:dyDescent="0.25">
      <c r="A318" s="31" t="s">
        <v>771</v>
      </c>
      <c r="B318" s="32" t="s">
        <v>302</v>
      </c>
      <c r="C318" s="31" t="s">
        <v>555</v>
      </c>
      <c r="D318" s="33" t="s">
        <v>301</v>
      </c>
      <c r="E318" s="52"/>
      <c r="F318" s="33">
        <f t="shared" si="22"/>
        <v>0</v>
      </c>
    </row>
    <row r="319" spans="1:6" s="30" customFormat="1" ht="24" x14ac:dyDescent="0.25">
      <c r="A319" s="31" t="s">
        <v>772</v>
      </c>
      <c r="B319" s="32" t="s">
        <v>303</v>
      </c>
      <c r="C319" s="31" t="s">
        <v>557</v>
      </c>
      <c r="D319" s="33" t="s">
        <v>18</v>
      </c>
      <c r="E319" s="52"/>
      <c r="F319" s="33">
        <f t="shared" si="22"/>
        <v>0</v>
      </c>
    </row>
    <row r="320" spans="1:6" s="30" customFormat="1" ht="14.4" x14ac:dyDescent="0.3">
      <c r="A320" s="26" t="s">
        <v>769</v>
      </c>
      <c r="B320" s="27" t="s">
        <v>304</v>
      </c>
      <c r="C320" s="26"/>
      <c r="D320" s="34"/>
      <c r="E320" s="53"/>
      <c r="F320" s="34">
        <f>SUBTOTAL(109,F317:F319)</f>
        <v>0</v>
      </c>
    </row>
    <row r="321" spans="1:6" s="30" customFormat="1" ht="15.6" x14ac:dyDescent="0.3">
      <c r="A321" s="28" t="s">
        <v>768</v>
      </c>
      <c r="B321" s="35" t="s">
        <v>305</v>
      </c>
      <c r="C321" s="28"/>
      <c r="D321" s="29"/>
      <c r="E321" s="51"/>
      <c r="F321" s="29">
        <f>F320</f>
        <v>0</v>
      </c>
    </row>
    <row r="322" spans="1:6" s="30" customFormat="1" x14ac:dyDescent="0.25">
      <c r="A322" s="31" t="s">
        <v>573</v>
      </c>
      <c r="B322" s="32"/>
      <c r="C322" s="31"/>
      <c r="D322" s="33"/>
      <c r="E322" s="52"/>
      <c r="F322" s="33"/>
    </row>
    <row r="323" spans="1:6" s="30" customFormat="1" ht="15.6" x14ac:dyDescent="0.3">
      <c r="A323" s="28" t="s">
        <v>773</v>
      </c>
      <c r="B323" s="35" t="s">
        <v>306</v>
      </c>
      <c r="C323" s="31"/>
      <c r="D323" s="33"/>
      <c r="E323" s="52"/>
      <c r="F323" s="33"/>
    </row>
    <row r="324" spans="1:6" s="30" customFormat="1" ht="14.4" x14ac:dyDescent="0.3">
      <c r="A324" s="26" t="s">
        <v>774</v>
      </c>
      <c r="B324" s="27" t="s">
        <v>307</v>
      </c>
      <c r="C324" s="26"/>
      <c r="D324" s="34"/>
      <c r="E324" s="53"/>
      <c r="F324" s="34"/>
    </row>
    <row r="325" spans="1:6" s="30" customFormat="1" ht="24" x14ac:dyDescent="0.25">
      <c r="A325" s="31" t="s">
        <v>775</v>
      </c>
      <c r="B325" s="32" t="s">
        <v>308</v>
      </c>
      <c r="C325" s="31" t="s">
        <v>557</v>
      </c>
      <c r="D325" s="33" t="s">
        <v>309</v>
      </c>
      <c r="E325" s="52"/>
      <c r="F325" s="33">
        <f t="shared" ref="F325:F336" si="23">E325*D325</f>
        <v>0</v>
      </c>
    </row>
    <row r="326" spans="1:6" s="30" customFormat="1" x14ac:dyDescent="0.25">
      <c r="A326" s="31" t="s">
        <v>776</v>
      </c>
      <c r="B326" s="32" t="s">
        <v>310</v>
      </c>
      <c r="C326" s="31" t="s">
        <v>557</v>
      </c>
      <c r="D326" s="33" t="s">
        <v>90</v>
      </c>
      <c r="E326" s="52"/>
      <c r="F326" s="33">
        <f t="shared" si="23"/>
        <v>0</v>
      </c>
    </row>
    <row r="327" spans="1:6" s="30" customFormat="1" x14ac:dyDescent="0.25">
      <c r="A327" s="31" t="s">
        <v>777</v>
      </c>
      <c r="B327" s="32" t="s">
        <v>311</v>
      </c>
      <c r="C327" s="31" t="s">
        <v>557</v>
      </c>
      <c r="D327" s="33" t="s">
        <v>90</v>
      </c>
      <c r="E327" s="52"/>
      <c r="F327" s="33">
        <f t="shared" si="23"/>
        <v>0</v>
      </c>
    </row>
    <row r="328" spans="1:6" s="30" customFormat="1" x14ac:dyDescent="0.25">
      <c r="A328" s="31" t="s">
        <v>778</v>
      </c>
      <c r="B328" s="32" t="s">
        <v>312</v>
      </c>
      <c r="C328" s="31" t="s">
        <v>557</v>
      </c>
      <c r="D328" s="33" t="s">
        <v>28</v>
      </c>
      <c r="E328" s="52"/>
      <c r="F328" s="33">
        <f t="shared" si="23"/>
        <v>0</v>
      </c>
    </row>
    <row r="329" spans="1:6" s="30" customFormat="1" ht="72" x14ac:dyDescent="0.25">
      <c r="A329" s="31" t="s">
        <v>779</v>
      </c>
      <c r="B329" s="32" t="s">
        <v>313</v>
      </c>
      <c r="C329" s="31" t="s">
        <v>45</v>
      </c>
      <c r="D329" s="33" t="s">
        <v>231</v>
      </c>
      <c r="E329" s="52"/>
      <c r="F329" s="33">
        <f t="shared" si="23"/>
        <v>0</v>
      </c>
    </row>
    <row r="330" spans="1:6" s="30" customFormat="1" x14ac:dyDescent="0.25">
      <c r="A330" s="31" t="s">
        <v>780</v>
      </c>
      <c r="B330" s="32" t="s">
        <v>314</v>
      </c>
      <c r="C330" s="31" t="s">
        <v>45</v>
      </c>
      <c r="D330" s="33" t="s">
        <v>64</v>
      </c>
      <c r="E330" s="52"/>
      <c r="F330" s="33">
        <f t="shared" si="23"/>
        <v>0</v>
      </c>
    </row>
    <row r="331" spans="1:6" s="30" customFormat="1" ht="48" x14ac:dyDescent="0.25">
      <c r="A331" s="31" t="s">
        <v>781</v>
      </c>
      <c r="B331" s="32" t="s">
        <v>315</v>
      </c>
      <c r="C331" s="31" t="s">
        <v>76</v>
      </c>
      <c r="D331" s="33" t="s">
        <v>64</v>
      </c>
      <c r="E331" s="52"/>
      <c r="F331" s="33">
        <f t="shared" si="23"/>
        <v>0</v>
      </c>
    </row>
    <row r="332" spans="1:6" s="30" customFormat="1" x14ac:dyDescent="0.25">
      <c r="A332" s="31" t="s">
        <v>782</v>
      </c>
      <c r="B332" s="32" t="s">
        <v>316</v>
      </c>
      <c r="C332" s="31" t="s">
        <v>557</v>
      </c>
      <c r="D332" s="33" t="s">
        <v>317</v>
      </c>
      <c r="E332" s="52"/>
      <c r="F332" s="33">
        <f t="shared" si="23"/>
        <v>0</v>
      </c>
    </row>
    <row r="333" spans="1:6" s="30" customFormat="1" x14ac:dyDescent="0.25">
      <c r="A333" s="31" t="s">
        <v>783</v>
      </c>
      <c r="B333" s="32" t="s">
        <v>319</v>
      </c>
      <c r="C333" s="31" t="s">
        <v>557</v>
      </c>
      <c r="D333" s="33" t="s">
        <v>317</v>
      </c>
      <c r="E333" s="52"/>
      <c r="F333" s="33">
        <f t="shared" si="23"/>
        <v>0</v>
      </c>
    </row>
    <row r="334" spans="1:6" s="30" customFormat="1" ht="24" x14ac:dyDescent="0.25">
      <c r="A334" s="31" t="s">
        <v>784</v>
      </c>
      <c r="B334" s="32" t="s">
        <v>320</v>
      </c>
      <c r="C334" s="31" t="s">
        <v>45</v>
      </c>
      <c r="D334" s="33" t="s">
        <v>64</v>
      </c>
      <c r="E334" s="52"/>
      <c r="F334" s="33">
        <f t="shared" si="23"/>
        <v>0</v>
      </c>
    </row>
    <row r="335" spans="1:6" s="30" customFormat="1" ht="24" x14ac:dyDescent="0.25">
      <c r="A335" s="31" t="s">
        <v>785</v>
      </c>
      <c r="B335" s="32" t="s">
        <v>321</v>
      </c>
      <c r="C335" s="31" t="s">
        <v>45</v>
      </c>
      <c r="D335" s="33" t="s">
        <v>231</v>
      </c>
      <c r="E335" s="52"/>
      <c r="F335" s="33">
        <f t="shared" si="23"/>
        <v>0</v>
      </c>
    </row>
    <row r="336" spans="1:6" s="30" customFormat="1" ht="24" x14ac:dyDescent="0.25">
      <c r="A336" s="31" t="s">
        <v>786</v>
      </c>
      <c r="B336" s="32" t="s">
        <v>322</v>
      </c>
      <c r="C336" s="31" t="s">
        <v>557</v>
      </c>
      <c r="D336" s="33" t="s">
        <v>317</v>
      </c>
      <c r="E336" s="52"/>
      <c r="F336" s="33">
        <f t="shared" si="23"/>
        <v>0</v>
      </c>
    </row>
    <row r="337" spans="1:6" s="30" customFormat="1" ht="14.4" x14ac:dyDescent="0.3">
      <c r="A337" s="26" t="s">
        <v>774</v>
      </c>
      <c r="B337" s="27" t="s">
        <v>323</v>
      </c>
      <c r="C337" s="26"/>
      <c r="D337" s="34"/>
      <c r="E337" s="53"/>
      <c r="F337" s="34">
        <f>SUBTOTAL(109,F325:F336)</f>
        <v>0</v>
      </c>
    </row>
    <row r="338" spans="1:6" s="30" customFormat="1" ht="15.6" x14ac:dyDescent="0.3">
      <c r="A338" s="28" t="s">
        <v>773</v>
      </c>
      <c r="B338" s="35" t="s">
        <v>324</v>
      </c>
      <c r="C338" s="28"/>
      <c r="D338" s="29"/>
      <c r="E338" s="51"/>
      <c r="F338" s="29">
        <f>F337</f>
        <v>0</v>
      </c>
    </row>
    <row r="339" spans="1:6" s="30" customFormat="1" ht="15.6" x14ac:dyDescent="0.3">
      <c r="A339" s="43"/>
      <c r="B339" s="35" t="s">
        <v>978</v>
      </c>
      <c r="C339" s="43"/>
      <c r="D339" s="43"/>
      <c r="E339" s="58"/>
      <c r="F339" s="29">
        <f>F338+F321+F313+F306+F291+F274+F258+F249+F242+F236+F219+F205+F187+F75+F43+F24+F12</f>
        <v>0</v>
      </c>
    </row>
    <row r="340" spans="1:6" s="30" customFormat="1" ht="31.2" x14ac:dyDescent="0.3">
      <c r="A340" s="28" t="s">
        <v>6</v>
      </c>
      <c r="B340" s="35" t="s">
        <v>788</v>
      </c>
      <c r="C340" s="43"/>
      <c r="D340" s="43"/>
      <c r="E340" s="58"/>
      <c r="F340" s="43"/>
    </row>
    <row r="341" spans="1:6" s="30" customFormat="1" ht="15.6" x14ac:dyDescent="0.3">
      <c r="A341" s="28" t="s">
        <v>8</v>
      </c>
      <c r="B341" s="35" t="s">
        <v>326</v>
      </c>
      <c r="C341" s="31"/>
      <c r="D341" s="33"/>
      <c r="E341" s="52"/>
      <c r="F341" s="33"/>
    </row>
    <row r="342" spans="1:6" s="30" customFormat="1" ht="14.4" x14ac:dyDescent="0.3">
      <c r="A342" s="26" t="s">
        <v>789</v>
      </c>
      <c r="B342" s="27" t="s">
        <v>328</v>
      </c>
      <c r="C342" s="31"/>
      <c r="D342" s="33"/>
      <c r="E342" s="52"/>
      <c r="F342" s="33"/>
    </row>
    <row r="343" spans="1:6" s="30" customFormat="1" ht="60" x14ac:dyDescent="0.25">
      <c r="A343" s="31" t="s">
        <v>790</v>
      </c>
      <c r="B343" s="32" t="s">
        <v>329</v>
      </c>
      <c r="C343" s="31" t="s">
        <v>53</v>
      </c>
      <c r="D343" s="33" t="s">
        <v>81</v>
      </c>
      <c r="E343" s="52"/>
      <c r="F343" s="33">
        <f t="shared" ref="F343:F345" si="24">D343*E343</f>
        <v>0</v>
      </c>
    </row>
    <row r="344" spans="1:6" s="30" customFormat="1" ht="24" x14ac:dyDescent="0.25">
      <c r="A344" s="31" t="s">
        <v>791</v>
      </c>
      <c r="B344" s="32" t="s">
        <v>330</v>
      </c>
      <c r="C344" s="31" t="s">
        <v>555</v>
      </c>
      <c r="D344" s="33" t="s">
        <v>81</v>
      </c>
      <c r="E344" s="52"/>
      <c r="F344" s="33">
        <f t="shared" si="24"/>
        <v>0</v>
      </c>
    </row>
    <row r="345" spans="1:6" s="30" customFormat="1" ht="36" x14ac:dyDescent="0.25">
      <c r="A345" s="31" t="s">
        <v>792</v>
      </c>
      <c r="B345" s="32" t="s">
        <v>331</v>
      </c>
      <c r="C345" s="31" t="s">
        <v>53</v>
      </c>
      <c r="D345" s="33" t="s">
        <v>332</v>
      </c>
      <c r="E345" s="52"/>
      <c r="F345" s="33">
        <f t="shared" si="24"/>
        <v>0</v>
      </c>
    </row>
    <row r="346" spans="1:6" s="30" customFormat="1" ht="28.8" x14ac:dyDescent="0.3">
      <c r="A346" s="26" t="s">
        <v>789</v>
      </c>
      <c r="B346" s="27" t="s">
        <v>333</v>
      </c>
      <c r="C346" s="26"/>
      <c r="D346" s="34"/>
      <c r="E346" s="53"/>
      <c r="F346" s="34">
        <f>SUBTOTAL(109,F343:F345)</f>
        <v>0</v>
      </c>
    </row>
    <row r="347" spans="1:6" s="30" customFormat="1" x14ac:dyDescent="0.25">
      <c r="A347" s="31" t="s">
        <v>573</v>
      </c>
      <c r="B347" s="32"/>
      <c r="C347" s="31"/>
      <c r="D347" s="33"/>
      <c r="E347" s="52"/>
      <c r="F347" s="33"/>
    </row>
    <row r="348" spans="1:6" s="30" customFormat="1" x14ac:dyDescent="0.25">
      <c r="A348" s="44" t="s">
        <v>793</v>
      </c>
      <c r="B348" s="45" t="s">
        <v>334</v>
      </c>
      <c r="C348" s="31"/>
      <c r="D348" s="33"/>
      <c r="E348" s="52"/>
      <c r="F348" s="33"/>
    </row>
    <row r="349" spans="1:6" s="30" customFormat="1" ht="48" x14ac:dyDescent="0.25">
      <c r="A349" s="31" t="s">
        <v>794</v>
      </c>
      <c r="B349" s="32" t="s">
        <v>335</v>
      </c>
      <c r="C349" s="31" t="s">
        <v>33</v>
      </c>
      <c r="D349" s="33"/>
      <c r="E349" s="52"/>
      <c r="F349" s="33"/>
    </row>
    <row r="350" spans="1:6" s="30" customFormat="1" x14ac:dyDescent="0.25">
      <c r="A350" s="31" t="s">
        <v>793</v>
      </c>
      <c r="B350" s="32" t="s">
        <v>336</v>
      </c>
      <c r="C350" s="31"/>
      <c r="D350" s="33"/>
      <c r="E350" s="52"/>
      <c r="F350" s="33" t="s">
        <v>35</v>
      </c>
    </row>
    <row r="351" spans="1:6" s="30" customFormat="1" ht="15.6" x14ac:dyDescent="0.3">
      <c r="A351" s="28" t="s">
        <v>8</v>
      </c>
      <c r="B351" s="35" t="s">
        <v>337</v>
      </c>
      <c r="C351" s="28"/>
      <c r="D351" s="29"/>
      <c r="E351" s="51"/>
      <c r="F351" s="29">
        <f>F350+F346</f>
        <v>0</v>
      </c>
    </row>
    <row r="352" spans="1:6" s="30" customFormat="1" ht="15.6" x14ac:dyDescent="0.3">
      <c r="A352" s="28" t="s">
        <v>15</v>
      </c>
      <c r="B352" s="35" t="s">
        <v>338</v>
      </c>
      <c r="C352" s="31"/>
      <c r="D352" s="33"/>
      <c r="E352" s="52"/>
      <c r="F352" s="33"/>
    </row>
    <row r="353" spans="1:6" s="30" customFormat="1" ht="14.4" x14ac:dyDescent="0.3">
      <c r="A353" s="26" t="s">
        <v>795</v>
      </c>
      <c r="B353" s="27" t="s">
        <v>339</v>
      </c>
      <c r="C353" s="31"/>
      <c r="D353" s="33"/>
      <c r="E353" s="52"/>
      <c r="F353" s="33"/>
    </row>
    <row r="354" spans="1:6" s="30" customFormat="1" ht="24" x14ac:dyDescent="0.25">
      <c r="A354" s="31" t="s">
        <v>796</v>
      </c>
      <c r="B354" s="32" t="s">
        <v>990</v>
      </c>
      <c r="C354" s="31" t="s">
        <v>33</v>
      </c>
      <c r="D354" s="33"/>
      <c r="E354" s="52"/>
      <c r="F354" s="33"/>
    </row>
    <row r="355" spans="1:6" s="30" customFormat="1" ht="24" x14ac:dyDescent="0.25">
      <c r="A355" s="31" t="s">
        <v>797</v>
      </c>
      <c r="B355" s="32" t="s">
        <v>991</v>
      </c>
      <c r="C355" s="31" t="s">
        <v>53</v>
      </c>
      <c r="D355" s="33" t="s">
        <v>88</v>
      </c>
      <c r="E355" s="52"/>
      <c r="F355" s="33">
        <f t="shared" ref="F355:F357" si="25">D355*E355</f>
        <v>0</v>
      </c>
    </row>
    <row r="356" spans="1:6" s="30" customFormat="1" x14ac:dyDescent="0.25">
      <c r="A356" s="31" t="s">
        <v>992</v>
      </c>
      <c r="B356" s="32" t="s">
        <v>993</v>
      </c>
      <c r="C356" s="31" t="s">
        <v>555</v>
      </c>
      <c r="D356" s="33">
        <v>300</v>
      </c>
      <c r="E356" s="52"/>
      <c r="F356" s="33">
        <f t="shared" si="25"/>
        <v>0</v>
      </c>
    </row>
    <row r="357" spans="1:6" s="30" customFormat="1" x14ac:dyDescent="0.25">
      <c r="A357" s="31" t="s">
        <v>798</v>
      </c>
      <c r="B357" s="32" t="s">
        <v>340</v>
      </c>
      <c r="C357" s="31" t="s">
        <v>341</v>
      </c>
      <c r="D357" s="33" t="s">
        <v>318</v>
      </c>
      <c r="E357" s="52"/>
      <c r="F357" s="33">
        <f t="shared" si="25"/>
        <v>0</v>
      </c>
    </row>
    <row r="358" spans="1:6" s="30" customFormat="1" ht="14.4" x14ac:dyDescent="0.3">
      <c r="A358" s="26" t="s">
        <v>795</v>
      </c>
      <c r="B358" s="27" t="s">
        <v>342</v>
      </c>
      <c r="C358" s="26"/>
      <c r="D358" s="34"/>
      <c r="E358" s="53"/>
      <c r="F358" s="34">
        <f>SUBTOTAL(109,F355:F357)</f>
        <v>0</v>
      </c>
    </row>
    <row r="359" spans="1:6" s="30" customFormat="1" x14ac:dyDescent="0.25">
      <c r="A359" s="31" t="s">
        <v>573</v>
      </c>
      <c r="B359" s="32"/>
      <c r="C359" s="31"/>
      <c r="D359" s="33"/>
      <c r="E359" s="52"/>
      <c r="F359" s="33"/>
    </row>
    <row r="360" spans="1:6" s="30" customFormat="1" ht="15.6" x14ac:dyDescent="0.3">
      <c r="A360" s="26" t="s">
        <v>994</v>
      </c>
      <c r="B360" s="35" t="s">
        <v>995</v>
      </c>
      <c r="C360" s="31"/>
      <c r="D360" s="33"/>
      <c r="E360" s="52"/>
      <c r="F360" s="33"/>
    </row>
    <row r="361" spans="1:6" s="30" customFormat="1" x14ac:dyDescent="0.25">
      <c r="A361" s="31" t="s">
        <v>1011</v>
      </c>
      <c r="B361" s="32" t="s">
        <v>993</v>
      </c>
      <c r="C361" s="31" t="s">
        <v>555</v>
      </c>
      <c r="D361" s="33">
        <v>60</v>
      </c>
      <c r="E361" s="52"/>
      <c r="F361" s="33">
        <f>E361*D361</f>
        <v>0</v>
      </c>
    </row>
    <row r="362" spans="1:6" s="30" customFormat="1" ht="24" x14ac:dyDescent="0.25">
      <c r="A362" s="31" t="s">
        <v>1012</v>
      </c>
      <c r="B362" s="32" t="s">
        <v>996</v>
      </c>
      <c r="C362" s="31" t="s">
        <v>555</v>
      </c>
      <c r="D362" s="33">
        <v>36</v>
      </c>
      <c r="E362" s="52"/>
      <c r="F362" s="33">
        <f t="shared" ref="F362:F363" si="26">E362*D362</f>
        <v>0</v>
      </c>
    </row>
    <row r="363" spans="1:6" s="30" customFormat="1" x14ac:dyDescent="0.25">
      <c r="A363" s="31" t="s">
        <v>1013</v>
      </c>
      <c r="B363" s="32" t="s">
        <v>997</v>
      </c>
      <c r="C363" s="31" t="s">
        <v>555</v>
      </c>
      <c r="D363" s="33">
        <v>3</v>
      </c>
      <c r="E363" s="52"/>
      <c r="F363" s="33">
        <f t="shared" si="26"/>
        <v>0</v>
      </c>
    </row>
    <row r="364" spans="1:6" s="30" customFormat="1" ht="14.4" x14ac:dyDescent="0.3">
      <c r="A364" s="44" t="s">
        <v>994</v>
      </c>
      <c r="B364" s="27" t="s">
        <v>344</v>
      </c>
      <c r="C364" s="31"/>
      <c r="D364" s="43"/>
      <c r="E364" s="58"/>
      <c r="F364" s="34">
        <f>SUM(F361:F363)</f>
        <v>0</v>
      </c>
    </row>
    <row r="365" spans="1:6" s="30" customFormat="1" x14ac:dyDescent="0.25">
      <c r="A365" s="31"/>
      <c r="B365" s="32"/>
      <c r="C365" s="31"/>
      <c r="D365" s="33"/>
      <c r="E365" s="52"/>
      <c r="F365" s="33"/>
    </row>
    <row r="366" spans="1:6" s="30" customFormat="1" ht="14.4" x14ac:dyDescent="0.3">
      <c r="A366" s="26" t="s">
        <v>799</v>
      </c>
      <c r="B366" s="27" t="s">
        <v>345</v>
      </c>
      <c r="C366" s="31"/>
      <c r="D366" s="33"/>
      <c r="E366" s="52"/>
      <c r="F366" s="33"/>
    </row>
    <row r="367" spans="1:6" s="30" customFormat="1" ht="24" x14ac:dyDescent="0.25">
      <c r="A367" s="31" t="s">
        <v>800</v>
      </c>
      <c r="B367" s="32" t="s">
        <v>346</v>
      </c>
      <c r="C367" s="31" t="s">
        <v>555</v>
      </c>
      <c r="D367" s="33" t="s">
        <v>318</v>
      </c>
      <c r="E367" s="52"/>
      <c r="F367" s="33">
        <f t="shared" ref="F367:F369" si="27">D367*E367</f>
        <v>0</v>
      </c>
    </row>
    <row r="368" spans="1:6" s="30" customFormat="1" ht="60" x14ac:dyDescent="0.25">
      <c r="A368" s="31" t="s">
        <v>801</v>
      </c>
      <c r="B368" s="32" t="s">
        <v>998</v>
      </c>
      <c r="C368" s="31" t="s">
        <v>53</v>
      </c>
      <c r="D368" s="33" t="s">
        <v>347</v>
      </c>
      <c r="E368" s="52"/>
      <c r="F368" s="33">
        <f t="shared" si="27"/>
        <v>0</v>
      </c>
    </row>
    <row r="369" spans="1:6" s="30" customFormat="1" ht="24" x14ac:dyDescent="0.25">
      <c r="A369" s="31" t="s">
        <v>802</v>
      </c>
      <c r="B369" s="32" t="s">
        <v>348</v>
      </c>
      <c r="C369" s="31" t="s">
        <v>341</v>
      </c>
      <c r="D369" s="33" t="s">
        <v>70</v>
      </c>
      <c r="E369" s="52"/>
      <c r="F369" s="33">
        <f t="shared" si="27"/>
        <v>0</v>
      </c>
    </row>
    <row r="370" spans="1:6" s="30" customFormat="1" ht="14.4" x14ac:dyDescent="0.3">
      <c r="A370" s="26" t="s">
        <v>799</v>
      </c>
      <c r="B370" s="27" t="s">
        <v>349</v>
      </c>
      <c r="C370" s="26"/>
      <c r="D370" s="34"/>
      <c r="E370" s="53"/>
      <c r="F370" s="34">
        <f>SUBTOTAL(109,F367:G369)</f>
        <v>0</v>
      </c>
    </row>
    <row r="371" spans="1:6" s="30" customFormat="1" x14ac:dyDescent="0.25">
      <c r="A371" s="31" t="s">
        <v>573</v>
      </c>
      <c r="B371" s="32"/>
      <c r="C371" s="31"/>
      <c r="D371" s="33"/>
      <c r="E371" s="52"/>
      <c r="F371" s="33"/>
    </row>
    <row r="372" spans="1:6" s="30" customFormat="1" ht="14.4" x14ac:dyDescent="0.3">
      <c r="A372" s="26" t="s">
        <v>803</v>
      </c>
      <c r="B372" s="27" t="s">
        <v>350</v>
      </c>
      <c r="C372" s="31"/>
      <c r="D372" s="33"/>
      <c r="E372" s="52"/>
      <c r="F372" s="33"/>
    </row>
    <row r="373" spans="1:6" s="30" customFormat="1" ht="24" x14ac:dyDescent="0.25">
      <c r="A373" s="31" t="s">
        <v>804</v>
      </c>
      <c r="B373" s="32" t="s">
        <v>346</v>
      </c>
      <c r="C373" s="31" t="s">
        <v>555</v>
      </c>
      <c r="D373" s="33" t="s">
        <v>12</v>
      </c>
      <c r="E373" s="52"/>
      <c r="F373" s="33">
        <f t="shared" ref="F373" si="28">D373*E373</f>
        <v>0</v>
      </c>
    </row>
    <row r="374" spans="1:6" s="30" customFormat="1" ht="60" x14ac:dyDescent="0.25">
      <c r="A374" s="31" t="s">
        <v>805</v>
      </c>
      <c r="B374" s="32" t="s">
        <v>351</v>
      </c>
      <c r="C374" s="31" t="s">
        <v>53</v>
      </c>
      <c r="D374" s="33">
        <v>75</v>
      </c>
      <c r="E374" s="52"/>
      <c r="F374" s="33">
        <f t="shared" ref="F374:F375" si="29">D374*E374</f>
        <v>0</v>
      </c>
    </row>
    <row r="375" spans="1:6" s="30" customFormat="1" ht="24" x14ac:dyDescent="0.25">
      <c r="A375" s="31" t="s">
        <v>806</v>
      </c>
      <c r="B375" s="32" t="s">
        <v>348</v>
      </c>
      <c r="C375" s="31" t="s">
        <v>341</v>
      </c>
      <c r="D375" s="33" t="s">
        <v>44</v>
      </c>
      <c r="E375" s="52"/>
      <c r="F375" s="33">
        <f t="shared" si="29"/>
        <v>0</v>
      </c>
    </row>
    <row r="376" spans="1:6" s="30" customFormat="1" ht="14.4" x14ac:dyDescent="0.3">
      <c r="A376" s="26" t="s">
        <v>803</v>
      </c>
      <c r="B376" s="27" t="s">
        <v>352</v>
      </c>
      <c r="C376" s="26"/>
      <c r="D376" s="34"/>
      <c r="E376" s="53"/>
      <c r="F376" s="34">
        <f>SUBTOTAL(109,F373:F375)</f>
        <v>0</v>
      </c>
    </row>
    <row r="377" spans="1:6" s="30" customFormat="1" x14ac:dyDescent="0.25">
      <c r="A377" s="31" t="s">
        <v>573</v>
      </c>
      <c r="B377" s="32"/>
      <c r="C377" s="31"/>
      <c r="D377" s="33"/>
      <c r="E377" s="52"/>
      <c r="F377" s="33"/>
    </row>
    <row r="378" spans="1:6" s="30" customFormat="1" ht="14.4" x14ac:dyDescent="0.3">
      <c r="A378" s="26" t="s">
        <v>807</v>
      </c>
      <c r="B378" s="27" t="s">
        <v>353</v>
      </c>
      <c r="C378" s="31"/>
      <c r="D378" s="33"/>
      <c r="E378" s="52"/>
      <c r="F378" s="33"/>
    </row>
    <row r="379" spans="1:6" s="30" customFormat="1" x14ac:dyDescent="0.25">
      <c r="A379" s="31" t="s">
        <v>808</v>
      </c>
      <c r="B379" s="32" t="s">
        <v>999</v>
      </c>
      <c r="C379" s="31" t="s">
        <v>555</v>
      </c>
      <c r="D379" s="33" t="s">
        <v>354</v>
      </c>
      <c r="E379" s="52"/>
      <c r="F379" s="33">
        <f t="shared" ref="F379:F381" si="30">D379*E379</f>
        <v>0</v>
      </c>
    </row>
    <row r="380" spans="1:6" s="30" customFormat="1" ht="72" x14ac:dyDescent="0.25">
      <c r="A380" s="31" t="s">
        <v>809</v>
      </c>
      <c r="B380" s="32" t="s">
        <v>355</v>
      </c>
      <c r="C380" s="31" t="s">
        <v>555</v>
      </c>
      <c r="D380" s="33" t="s">
        <v>354</v>
      </c>
      <c r="E380" s="52"/>
      <c r="F380" s="33">
        <f t="shared" si="30"/>
        <v>0</v>
      </c>
    </row>
    <row r="381" spans="1:6" s="30" customFormat="1" ht="24" x14ac:dyDescent="0.25">
      <c r="A381" s="31" t="s">
        <v>810</v>
      </c>
      <c r="B381" s="32" t="s">
        <v>348</v>
      </c>
      <c r="C381" s="31" t="s">
        <v>341</v>
      </c>
      <c r="D381" s="33" t="s">
        <v>42</v>
      </c>
      <c r="E381" s="52"/>
      <c r="F381" s="33">
        <f t="shared" si="30"/>
        <v>0</v>
      </c>
    </row>
    <row r="382" spans="1:6" s="30" customFormat="1" ht="14.4" x14ac:dyDescent="0.3">
      <c r="A382" s="26" t="s">
        <v>807</v>
      </c>
      <c r="B382" s="27" t="s">
        <v>356</v>
      </c>
      <c r="C382" s="26"/>
      <c r="D382" s="34"/>
      <c r="E382" s="53"/>
      <c r="F382" s="34">
        <f>SUBTOTAL(109,F379:F381)</f>
        <v>0</v>
      </c>
    </row>
    <row r="383" spans="1:6" s="30" customFormat="1" x14ac:dyDescent="0.25">
      <c r="A383" s="31" t="s">
        <v>573</v>
      </c>
      <c r="B383" s="32"/>
      <c r="C383" s="31"/>
      <c r="D383" s="33"/>
      <c r="E383" s="52"/>
      <c r="F383" s="33"/>
    </row>
    <row r="384" spans="1:6" s="30" customFormat="1" ht="14.4" x14ac:dyDescent="0.3">
      <c r="A384" s="26" t="s">
        <v>811</v>
      </c>
      <c r="B384" s="27" t="s">
        <v>357</v>
      </c>
      <c r="C384" s="31"/>
      <c r="D384" s="33"/>
      <c r="E384" s="52"/>
      <c r="F384" s="33"/>
    </row>
    <row r="385" spans="1:6" s="30" customFormat="1" ht="96" x14ac:dyDescent="0.25">
      <c r="A385" s="31" t="s">
        <v>812</v>
      </c>
      <c r="B385" s="32" t="s">
        <v>1000</v>
      </c>
      <c r="C385" s="31" t="s">
        <v>33</v>
      </c>
      <c r="D385" s="33"/>
      <c r="E385" s="52"/>
      <c r="F385" s="33"/>
    </row>
    <row r="386" spans="1:6" s="30" customFormat="1" ht="14.4" x14ac:dyDescent="0.3">
      <c r="A386" s="26" t="s">
        <v>811</v>
      </c>
      <c r="B386" s="27" t="s">
        <v>358</v>
      </c>
      <c r="C386" s="26"/>
      <c r="D386" s="34"/>
      <c r="E386" s="53"/>
      <c r="F386" s="34" t="s">
        <v>35</v>
      </c>
    </row>
    <row r="387" spans="1:6" s="30" customFormat="1" ht="15.6" x14ac:dyDescent="0.3">
      <c r="A387" s="28" t="s">
        <v>15</v>
      </c>
      <c r="B387" s="35" t="s">
        <v>359</v>
      </c>
      <c r="C387" s="28"/>
      <c r="D387" s="29"/>
      <c r="E387" s="51"/>
      <c r="F387" s="29">
        <f>F386+F382+F376+F358+F370+F364</f>
        <v>0</v>
      </c>
    </row>
    <row r="388" spans="1:6" s="30" customFormat="1" x14ac:dyDescent="0.25">
      <c r="A388" s="31" t="s">
        <v>573</v>
      </c>
      <c r="B388" s="32"/>
      <c r="C388" s="31"/>
      <c r="D388" s="33"/>
      <c r="E388" s="52"/>
      <c r="F388" s="33"/>
    </row>
    <row r="389" spans="1:6" s="30" customFormat="1" ht="15.6" x14ac:dyDescent="0.3">
      <c r="A389" s="28" t="s">
        <v>813</v>
      </c>
      <c r="B389" s="35" t="s">
        <v>360</v>
      </c>
      <c r="C389" s="28"/>
      <c r="D389" s="29"/>
      <c r="E389" s="51"/>
      <c r="F389" s="29"/>
    </row>
    <row r="390" spans="1:6" s="30" customFormat="1" ht="14.4" x14ac:dyDescent="0.3">
      <c r="A390" s="26" t="s">
        <v>814</v>
      </c>
      <c r="B390" s="27" t="s">
        <v>361</v>
      </c>
      <c r="C390" s="31"/>
      <c r="D390" s="33"/>
      <c r="E390" s="52"/>
      <c r="F390" s="33"/>
    </row>
    <row r="391" spans="1:6" s="30" customFormat="1" ht="96" x14ac:dyDescent="0.25">
      <c r="A391" s="31" t="s">
        <v>815</v>
      </c>
      <c r="B391" s="32" t="s">
        <v>362</v>
      </c>
      <c r="C391" s="31" t="s">
        <v>33</v>
      </c>
      <c r="D391" s="33"/>
      <c r="E391" s="52"/>
      <c r="F391" s="33"/>
    </row>
    <row r="392" spans="1:6" s="30" customFormat="1" ht="72" x14ac:dyDescent="0.25">
      <c r="A392" s="31" t="s">
        <v>816</v>
      </c>
      <c r="B392" s="32" t="s">
        <v>363</v>
      </c>
      <c r="C392" s="31" t="s">
        <v>557</v>
      </c>
      <c r="D392" s="33" t="s">
        <v>364</v>
      </c>
      <c r="E392" s="52"/>
      <c r="F392" s="33">
        <f t="shared" ref="F392" si="31">D392*E392</f>
        <v>0</v>
      </c>
    </row>
    <row r="393" spans="1:6" s="30" customFormat="1" ht="14.4" x14ac:dyDescent="0.3">
      <c r="A393" s="26" t="s">
        <v>814</v>
      </c>
      <c r="B393" s="27" t="s">
        <v>365</v>
      </c>
      <c r="C393" s="26"/>
      <c r="D393" s="34"/>
      <c r="E393" s="53"/>
      <c r="F393" s="34">
        <f>F392</f>
        <v>0</v>
      </c>
    </row>
    <row r="394" spans="1:6" s="30" customFormat="1" x14ac:dyDescent="0.25">
      <c r="A394" s="31" t="s">
        <v>573</v>
      </c>
      <c r="B394" s="32"/>
      <c r="C394" s="31"/>
      <c r="D394" s="33"/>
      <c r="E394" s="52"/>
      <c r="F394" s="33"/>
    </row>
    <row r="395" spans="1:6" s="30" customFormat="1" ht="14.4" x14ac:dyDescent="0.3">
      <c r="A395" s="26" t="s">
        <v>817</v>
      </c>
      <c r="B395" s="27" t="s">
        <v>31</v>
      </c>
      <c r="C395" s="31"/>
      <c r="D395" s="33"/>
      <c r="E395" s="52"/>
      <c r="F395" s="33"/>
    </row>
    <row r="396" spans="1:6" s="30" customFormat="1" x14ac:dyDescent="0.25">
      <c r="A396" s="31" t="s">
        <v>818</v>
      </c>
      <c r="B396" s="32" t="s">
        <v>31</v>
      </c>
      <c r="C396" s="31" t="s">
        <v>33</v>
      </c>
      <c r="D396" s="33"/>
      <c r="E396" s="52"/>
      <c r="F396" s="33"/>
    </row>
    <row r="397" spans="1:6" s="30" customFormat="1" ht="132" x14ac:dyDescent="0.25">
      <c r="A397" s="31" t="s">
        <v>819</v>
      </c>
      <c r="B397" s="32" t="s">
        <v>366</v>
      </c>
      <c r="C397" s="31" t="s">
        <v>33</v>
      </c>
      <c r="D397" s="33"/>
      <c r="E397" s="52"/>
      <c r="F397" s="33"/>
    </row>
    <row r="398" spans="1:6" s="30" customFormat="1" ht="14.4" x14ac:dyDescent="0.3">
      <c r="A398" s="26" t="s">
        <v>817</v>
      </c>
      <c r="B398" s="27" t="s">
        <v>34</v>
      </c>
      <c r="C398" s="26"/>
      <c r="D398" s="34"/>
      <c r="E398" s="53"/>
      <c r="F398" s="34" t="s">
        <v>35</v>
      </c>
    </row>
    <row r="399" spans="1:6" s="30" customFormat="1" ht="15.6" x14ac:dyDescent="0.3">
      <c r="A399" s="28" t="s">
        <v>813</v>
      </c>
      <c r="B399" s="35" t="s">
        <v>367</v>
      </c>
      <c r="C399" s="28"/>
      <c r="D399" s="29"/>
      <c r="E399" s="51"/>
      <c r="F399" s="29">
        <f>F398+F393</f>
        <v>0</v>
      </c>
    </row>
    <row r="400" spans="1:6" s="30" customFormat="1" x14ac:dyDescent="0.25">
      <c r="A400" s="31" t="s">
        <v>573</v>
      </c>
      <c r="B400" s="32"/>
      <c r="C400" s="31"/>
      <c r="D400" s="33"/>
      <c r="E400" s="52"/>
      <c r="F400" s="33"/>
    </row>
    <row r="401" spans="1:6" s="30" customFormat="1" ht="15.6" x14ac:dyDescent="0.3">
      <c r="A401" s="28" t="s">
        <v>820</v>
      </c>
      <c r="B401" s="35" t="s">
        <v>368</v>
      </c>
      <c r="C401" s="31"/>
      <c r="D401" s="33"/>
      <c r="E401" s="52"/>
      <c r="F401" s="33"/>
    </row>
    <row r="402" spans="1:6" s="30" customFormat="1" ht="14.4" x14ac:dyDescent="0.3">
      <c r="A402" s="26" t="s">
        <v>821</v>
      </c>
      <c r="B402" s="27" t="s">
        <v>369</v>
      </c>
      <c r="C402" s="31"/>
      <c r="D402" s="33"/>
      <c r="E402" s="52"/>
      <c r="F402" s="33"/>
    </row>
    <row r="403" spans="1:6" s="30" customFormat="1" x14ac:dyDescent="0.25">
      <c r="A403" s="31" t="s">
        <v>822</v>
      </c>
      <c r="B403" s="32" t="s">
        <v>370</v>
      </c>
      <c r="C403" s="32" t="s">
        <v>104</v>
      </c>
      <c r="D403" s="33">
        <v>980</v>
      </c>
      <c r="E403" s="52"/>
      <c r="F403" s="33">
        <f>E403*D403</f>
        <v>0</v>
      </c>
    </row>
    <row r="404" spans="1:6" s="30" customFormat="1" x14ac:dyDescent="0.25">
      <c r="A404" s="31" t="s">
        <v>823</v>
      </c>
      <c r="B404" s="32" t="s">
        <v>371</v>
      </c>
      <c r="C404" s="32" t="s">
        <v>104</v>
      </c>
      <c r="D404" s="33">
        <v>980</v>
      </c>
      <c r="E404" s="52"/>
      <c r="F404" s="33">
        <f>E404*D404</f>
        <v>0</v>
      </c>
    </row>
    <row r="405" spans="1:6" s="30" customFormat="1" x14ac:dyDescent="0.25">
      <c r="A405" s="31" t="s">
        <v>824</v>
      </c>
      <c r="B405" s="32" t="s">
        <v>372</v>
      </c>
      <c r="C405" s="32" t="s">
        <v>104</v>
      </c>
      <c r="D405" s="33">
        <v>600</v>
      </c>
      <c r="E405" s="52"/>
      <c r="F405" s="33">
        <f>E405*D405</f>
        <v>0</v>
      </c>
    </row>
    <row r="406" spans="1:6" s="30" customFormat="1" x14ac:dyDescent="0.25">
      <c r="A406" s="31" t="s">
        <v>825</v>
      </c>
      <c r="B406" s="32" t="s">
        <v>373</v>
      </c>
      <c r="C406" s="32" t="s">
        <v>104</v>
      </c>
      <c r="D406" s="33">
        <v>140</v>
      </c>
      <c r="E406" s="52"/>
      <c r="F406" s="33">
        <f>E406*D406</f>
        <v>0</v>
      </c>
    </row>
    <row r="407" spans="1:6" s="30" customFormat="1" ht="14.4" x14ac:dyDescent="0.3">
      <c r="A407" s="26" t="s">
        <v>821</v>
      </c>
      <c r="B407" s="27" t="s">
        <v>374</v>
      </c>
      <c r="C407" s="36"/>
      <c r="D407" s="36"/>
      <c r="E407" s="54"/>
      <c r="F407" s="34">
        <f>SUBTOTAL(109,F403:F406)</f>
        <v>0</v>
      </c>
    </row>
    <row r="408" spans="1:6" s="30" customFormat="1" ht="14.4" x14ac:dyDescent="0.3">
      <c r="A408" s="36" t="s">
        <v>573</v>
      </c>
      <c r="B408" s="46"/>
      <c r="C408" s="36"/>
      <c r="D408" s="36"/>
      <c r="E408" s="54"/>
      <c r="F408" s="36"/>
    </row>
    <row r="409" spans="1:6" s="30" customFormat="1" ht="14.4" x14ac:dyDescent="0.3">
      <c r="A409" s="26" t="s">
        <v>826</v>
      </c>
      <c r="B409" s="27" t="s">
        <v>375</v>
      </c>
      <c r="C409" s="36"/>
      <c r="D409" s="36"/>
      <c r="E409" s="54"/>
      <c r="F409" s="36"/>
    </row>
    <row r="410" spans="1:6" s="30" customFormat="1" ht="24" x14ac:dyDescent="0.25">
      <c r="A410" s="31" t="s">
        <v>827</v>
      </c>
      <c r="B410" s="32" t="s">
        <v>377</v>
      </c>
      <c r="C410" s="32" t="s">
        <v>104</v>
      </c>
      <c r="D410" s="33">
        <v>120</v>
      </c>
      <c r="E410" s="52"/>
      <c r="F410" s="33">
        <f>D410*E410</f>
        <v>0</v>
      </c>
    </row>
    <row r="411" spans="1:6" s="30" customFormat="1" ht="24" x14ac:dyDescent="0.25">
      <c r="A411" s="31" t="s">
        <v>828</v>
      </c>
      <c r="B411" s="32" t="s">
        <v>378</v>
      </c>
      <c r="C411" s="32" t="s">
        <v>104</v>
      </c>
      <c r="D411" s="33">
        <v>120</v>
      </c>
      <c r="E411" s="52"/>
      <c r="F411" s="33">
        <f>D411*E411</f>
        <v>0</v>
      </c>
    </row>
    <row r="412" spans="1:6" s="30" customFormat="1" ht="24" x14ac:dyDescent="0.25">
      <c r="A412" s="31" t="s">
        <v>829</v>
      </c>
      <c r="B412" s="32" t="s">
        <v>379</v>
      </c>
      <c r="C412" s="32" t="s">
        <v>104</v>
      </c>
      <c r="D412" s="33">
        <v>220</v>
      </c>
      <c r="E412" s="52"/>
      <c r="F412" s="33">
        <f>D412*E412</f>
        <v>0</v>
      </c>
    </row>
    <row r="413" spans="1:6" s="30" customFormat="1" ht="24" x14ac:dyDescent="0.25">
      <c r="A413" s="31" t="s">
        <v>830</v>
      </c>
      <c r="B413" s="32" t="s">
        <v>381</v>
      </c>
      <c r="C413" s="32" t="s">
        <v>104</v>
      </c>
      <c r="D413" s="33">
        <v>980</v>
      </c>
      <c r="E413" s="52"/>
      <c r="F413" s="33">
        <f>E413*D413</f>
        <v>0</v>
      </c>
    </row>
    <row r="414" spans="1:6" s="30" customFormat="1" ht="24" x14ac:dyDescent="0.25">
      <c r="A414" s="31" t="s">
        <v>831</v>
      </c>
      <c r="B414" s="32" t="s">
        <v>382</v>
      </c>
      <c r="C414" s="32" t="s">
        <v>104</v>
      </c>
      <c r="D414" s="33">
        <v>100</v>
      </c>
      <c r="E414" s="52"/>
      <c r="F414" s="33">
        <f>E414*D414</f>
        <v>0</v>
      </c>
    </row>
    <row r="415" spans="1:6" s="30" customFormat="1" x14ac:dyDescent="0.25">
      <c r="A415" s="31" t="s">
        <v>832</v>
      </c>
      <c r="B415" s="32" t="s">
        <v>383</v>
      </c>
      <c r="C415" s="32" t="s">
        <v>104</v>
      </c>
      <c r="D415" s="33">
        <v>980</v>
      </c>
      <c r="E415" s="52"/>
      <c r="F415" s="33">
        <f>E415*D415</f>
        <v>0</v>
      </c>
    </row>
    <row r="416" spans="1:6" s="30" customFormat="1" x14ac:dyDescent="0.25">
      <c r="A416" s="31" t="s">
        <v>833</v>
      </c>
      <c r="B416" s="32" t="s">
        <v>384</v>
      </c>
      <c r="C416" s="32" t="s">
        <v>104</v>
      </c>
      <c r="D416" s="33">
        <v>120</v>
      </c>
      <c r="E416" s="52"/>
      <c r="F416" s="33">
        <f>E416*D416</f>
        <v>0</v>
      </c>
    </row>
    <row r="417" spans="1:6" s="30" customFormat="1" x14ac:dyDescent="0.25">
      <c r="A417" s="31" t="s">
        <v>834</v>
      </c>
      <c r="B417" s="32" t="s">
        <v>386</v>
      </c>
      <c r="C417" s="32" t="s">
        <v>104</v>
      </c>
      <c r="D417" s="33">
        <v>120</v>
      </c>
      <c r="E417" s="52"/>
      <c r="F417" s="33">
        <f>E417*D417</f>
        <v>0</v>
      </c>
    </row>
    <row r="418" spans="1:6" s="30" customFormat="1" ht="14.4" x14ac:dyDescent="0.3">
      <c r="A418" s="26" t="s">
        <v>826</v>
      </c>
      <c r="B418" s="27" t="s">
        <v>387</v>
      </c>
      <c r="C418" s="36"/>
      <c r="D418" s="36"/>
      <c r="E418" s="54"/>
      <c r="F418" s="34">
        <f>SUBTOTAL(109,F410:F417)</f>
        <v>0</v>
      </c>
    </row>
    <row r="419" spans="1:6" s="30" customFormat="1" ht="14.4" x14ac:dyDescent="0.3">
      <c r="A419" s="36" t="s">
        <v>573</v>
      </c>
      <c r="B419" s="46"/>
      <c r="C419" s="36"/>
      <c r="D419" s="36"/>
      <c r="E419" s="54"/>
      <c r="F419" s="36"/>
    </row>
    <row r="420" spans="1:6" s="30" customFormat="1" ht="14.4" x14ac:dyDescent="0.3">
      <c r="A420" s="26" t="s">
        <v>835</v>
      </c>
      <c r="B420" s="27" t="s">
        <v>388</v>
      </c>
      <c r="C420" s="36"/>
      <c r="D420" s="36"/>
      <c r="E420" s="54"/>
      <c r="F420" s="36"/>
    </row>
    <row r="421" spans="1:6" s="30" customFormat="1" x14ac:dyDescent="0.25">
      <c r="A421" s="31" t="s">
        <v>836</v>
      </c>
      <c r="B421" s="32" t="s">
        <v>389</v>
      </c>
      <c r="C421" s="32" t="s">
        <v>104</v>
      </c>
      <c r="D421" s="33">
        <v>760</v>
      </c>
      <c r="E421" s="52"/>
      <c r="F421" s="33">
        <f>E421*D421</f>
        <v>0</v>
      </c>
    </row>
    <row r="422" spans="1:6" s="30" customFormat="1" ht="24" x14ac:dyDescent="0.25">
      <c r="A422" s="31" t="s">
        <v>837</v>
      </c>
      <c r="B422" s="32" t="s">
        <v>390</v>
      </c>
      <c r="C422" s="32" t="s">
        <v>126</v>
      </c>
      <c r="D422" s="33">
        <v>10</v>
      </c>
      <c r="E422" s="52"/>
      <c r="F422" s="33">
        <f>D422*E422</f>
        <v>0</v>
      </c>
    </row>
    <row r="423" spans="1:6" s="30" customFormat="1" x14ac:dyDescent="0.25">
      <c r="A423" s="31" t="s">
        <v>838</v>
      </c>
      <c r="B423" s="32" t="s">
        <v>391</v>
      </c>
      <c r="C423" s="32" t="s">
        <v>53</v>
      </c>
      <c r="D423" s="33">
        <v>300</v>
      </c>
      <c r="E423" s="52"/>
      <c r="F423" s="33">
        <f>D423*E423</f>
        <v>0</v>
      </c>
    </row>
    <row r="424" spans="1:6" s="30" customFormat="1" ht="48" x14ac:dyDescent="0.25">
      <c r="A424" s="31" t="s">
        <v>839</v>
      </c>
      <c r="B424" s="32" t="s">
        <v>392</v>
      </c>
      <c r="C424" s="32" t="s">
        <v>126</v>
      </c>
      <c r="D424" s="33">
        <v>6</v>
      </c>
      <c r="E424" s="52"/>
      <c r="F424" s="33">
        <f>D424*E424</f>
        <v>0</v>
      </c>
    </row>
    <row r="425" spans="1:6" s="30" customFormat="1" ht="48" x14ac:dyDescent="0.25">
      <c r="A425" s="31" t="s">
        <v>840</v>
      </c>
      <c r="B425" s="32" t="s">
        <v>393</v>
      </c>
      <c r="C425" s="32" t="s">
        <v>126</v>
      </c>
      <c r="D425" s="33">
        <v>1</v>
      </c>
      <c r="E425" s="52"/>
      <c r="F425" s="33">
        <f>D425*E425</f>
        <v>0</v>
      </c>
    </row>
    <row r="426" spans="1:6" s="30" customFormat="1" ht="84" x14ac:dyDescent="0.25">
      <c r="A426" s="31" t="s">
        <v>841</v>
      </c>
      <c r="B426" s="32" t="s">
        <v>394</v>
      </c>
      <c r="C426" s="32" t="s">
        <v>126</v>
      </c>
      <c r="D426" s="33">
        <v>1</v>
      </c>
      <c r="E426" s="52"/>
      <c r="F426" s="33">
        <f>D426*E426</f>
        <v>0</v>
      </c>
    </row>
    <row r="427" spans="1:6" s="30" customFormat="1" ht="14.4" x14ac:dyDescent="0.3">
      <c r="A427" s="26" t="s">
        <v>835</v>
      </c>
      <c r="B427" s="27" t="s">
        <v>395</v>
      </c>
      <c r="C427" s="26"/>
      <c r="D427" s="34"/>
      <c r="E427" s="53"/>
      <c r="F427" s="34">
        <f>SUBTOTAL(109,F421:F426)</f>
        <v>0</v>
      </c>
    </row>
    <row r="428" spans="1:6" s="30" customFormat="1" ht="14.4" x14ac:dyDescent="0.3">
      <c r="A428" s="36" t="s">
        <v>573</v>
      </c>
      <c r="B428" s="46"/>
      <c r="C428" s="36"/>
      <c r="D428" s="36"/>
      <c r="E428" s="54"/>
      <c r="F428" s="36"/>
    </row>
    <row r="429" spans="1:6" s="30" customFormat="1" ht="14.4" x14ac:dyDescent="0.3">
      <c r="A429" s="26" t="s">
        <v>842</v>
      </c>
      <c r="B429" s="27" t="s">
        <v>396</v>
      </c>
      <c r="C429" s="36"/>
      <c r="D429" s="36"/>
      <c r="E429" s="54"/>
      <c r="F429" s="36"/>
    </row>
    <row r="430" spans="1:6" s="30" customFormat="1" ht="24.6" x14ac:dyDescent="0.3">
      <c r="A430" s="31" t="s">
        <v>843</v>
      </c>
      <c r="B430" s="32" t="s">
        <v>397</v>
      </c>
      <c r="C430" s="36" t="s">
        <v>126</v>
      </c>
      <c r="D430" s="33">
        <v>92</v>
      </c>
      <c r="E430" s="52"/>
      <c r="F430" s="33">
        <f>D430*E430</f>
        <v>0</v>
      </c>
    </row>
    <row r="431" spans="1:6" s="30" customFormat="1" ht="24.6" x14ac:dyDescent="0.3">
      <c r="A431" s="31" t="s">
        <v>844</v>
      </c>
      <c r="B431" s="32" t="s">
        <v>398</v>
      </c>
      <c r="C431" s="36" t="s">
        <v>126</v>
      </c>
      <c r="D431" s="33">
        <v>10</v>
      </c>
      <c r="E431" s="52"/>
      <c r="F431" s="33">
        <f>D431*E431</f>
        <v>0</v>
      </c>
    </row>
    <row r="432" spans="1:6" s="30" customFormat="1" ht="24.6" x14ac:dyDescent="0.3">
      <c r="A432" s="31" t="s">
        <v>845</v>
      </c>
      <c r="B432" s="32" t="s">
        <v>399</v>
      </c>
      <c r="C432" s="36" t="s">
        <v>126</v>
      </c>
      <c r="D432" s="33">
        <v>32</v>
      </c>
      <c r="E432" s="52"/>
      <c r="F432" s="33">
        <f>D432*E432</f>
        <v>0</v>
      </c>
    </row>
    <row r="433" spans="1:6" s="30" customFormat="1" ht="14.4" x14ac:dyDescent="0.3">
      <c r="A433" s="26" t="s">
        <v>842</v>
      </c>
      <c r="B433" s="27" t="s">
        <v>400</v>
      </c>
      <c r="C433" s="26"/>
      <c r="D433" s="34"/>
      <c r="E433" s="53"/>
      <c r="F433" s="34">
        <f>SUBTOTAL(109,F430:F432)</f>
        <v>0</v>
      </c>
    </row>
    <row r="434" spans="1:6" s="30" customFormat="1" ht="14.4" x14ac:dyDescent="0.3">
      <c r="A434" s="36" t="s">
        <v>573</v>
      </c>
      <c r="B434" s="46"/>
      <c r="C434" s="36"/>
      <c r="D434" s="36"/>
      <c r="E434" s="54"/>
      <c r="F434" s="36"/>
    </row>
    <row r="435" spans="1:6" s="30" customFormat="1" ht="14.4" x14ac:dyDescent="0.3">
      <c r="A435" s="26" t="s">
        <v>846</v>
      </c>
      <c r="B435" s="27" t="s">
        <v>401</v>
      </c>
      <c r="C435" s="36"/>
      <c r="D435" s="36"/>
      <c r="E435" s="54"/>
      <c r="F435" s="36"/>
    </row>
    <row r="436" spans="1:6" s="30" customFormat="1" ht="48.6" x14ac:dyDescent="0.3">
      <c r="A436" s="31" t="s">
        <v>847</v>
      </c>
      <c r="B436" s="32" t="s">
        <v>403</v>
      </c>
      <c r="C436" s="36" t="s">
        <v>126</v>
      </c>
      <c r="D436" s="40">
        <v>1</v>
      </c>
      <c r="E436" s="56"/>
      <c r="F436" s="33">
        <f>D436*E436</f>
        <v>0</v>
      </c>
    </row>
    <row r="437" spans="1:6" s="30" customFormat="1" ht="48.6" x14ac:dyDescent="0.3">
      <c r="A437" s="31" t="s">
        <v>848</v>
      </c>
      <c r="B437" s="32" t="s">
        <v>404</v>
      </c>
      <c r="C437" s="36" t="s">
        <v>126</v>
      </c>
      <c r="D437" s="40">
        <v>1</v>
      </c>
      <c r="E437" s="56"/>
      <c r="F437" s="33">
        <f t="shared" ref="F437:F439" si="32">D437*E437</f>
        <v>0</v>
      </c>
    </row>
    <row r="438" spans="1:6" s="30" customFormat="1" ht="48.6" x14ac:dyDescent="0.3">
      <c r="A438" s="31" t="s">
        <v>849</v>
      </c>
      <c r="B438" s="32" t="s">
        <v>406</v>
      </c>
      <c r="C438" s="36" t="s">
        <v>126</v>
      </c>
      <c r="D438" s="40">
        <v>1</v>
      </c>
      <c r="E438" s="56"/>
      <c r="F438" s="33">
        <f t="shared" si="32"/>
        <v>0</v>
      </c>
    </row>
    <row r="439" spans="1:6" s="30" customFormat="1" ht="48.6" x14ac:dyDescent="0.3">
      <c r="A439" s="31" t="s">
        <v>850</v>
      </c>
      <c r="B439" s="32" t="s">
        <v>407</v>
      </c>
      <c r="C439" s="36" t="s">
        <v>126</v>
      </c>
      <c r="D439" s="40">
        <v>6</v>
      </c>
      <c r="E439" s="56"/>
      <c r="F439" s="33">
        <f t="shared" si="32"/>
        <v>0</v>
      </c>
    </row>
    <row r="440" spans="1:6" s="30" customFormat="1" ht="14.4" x14ac:dyDescent="0.3">
      <c r="A440" s="26" t="s">
        <v>846</v>
      </c>
      <c r="B440" s="27" t="s">
        <v>408</v>
      </c>
      <c r="C440" s="26"/>
      <c r="D440" s="34"/>
      <c r="E440" s="53"/>
      <c r="F440" s="34">
        <f>SUBTOTAL(109,F436:F439)</f>
        <v>0</v>
      </c>
    </row>
    <row r="441" spans="1:6" s="30" customFormat="1" ht="15.6" x14ac:dyDescent="0.3">
      <c r="A441" s="28" t="s">
        <v>820</v>
      </c>
      <c r="B441" s="35" t="s">
        <v>409</v>
      </c>
      <c r="C441" s="28"/>
      <c r="D441" s="29"/>
      <c r="E441" s="51"/>
      <c r="F441" s="29">
        <f>F440+F427+F418+F407+F433</f>
        <v>0</v>
      </c>
    </row>
    <row r="442" spans="1:6" s="30" customFormat="1" x14ac:dyDescent="0.25">
      <c r="A442" s="31" t="s">
        <v>573</v>
      </c>
      <c r="B442" s="32"/>
      <c r="C442" s="31"/>
      <c r="D442" s="33"/>
      <c r="E442" s="52"/>
      <c r="F442" s="33"/>
    </row>
    <row r="443" spans="1:6" s="30" customFormat="1" ht="15.6" x14ac:dyDescent="0.3">
      <c r="A443" s="28" t="s">
        <v>851</v>
      </c>
      <c r="B443" s="35" t="s">
        <v>200</v>
      </c>
      <c r="C443" s="31"/>
      <c r="D443" s="33"/>
      <c r="E443" s="52"/>
      <c r="F443" s="33"/>
    </row>
    <row r="444" spans="1:6" s="30" customFormat="1" ht="14.4" x14ac:dyDescent="0.3">
      <c r="A444" s="26" t="s">
        <v>852</v>
      </c>
      <c r="B444" s="27" t="s">
        <v>204</v>
      </c>
      <c r="C444" s="31"/>
      <c r="D444" s="33"/>
      <c r="E444" s="52"/>
      <c r="F444" s="33"/>
    </row>
    <row r="445" spans="1:6" s="30" customFormat="1" ht="132" x14ac:dyDescent="0.25">
      <c r="A445" s="31" t="s">
        <v>853</v>
      </c>
      <c r="B445" s="32" t="s">
        <v>410</v>
      </c>
      <c r="C445" s="31" t="s">
        <v>33</v>
      </c>
      <c r="D445" s="33"/>
      <c r="E445" s="52"/>
      <c r="F445" s="33"/>
    </row>
    <row r="446" spans="1:6" s="30" customFormat="1" ht="60" x14ac:dyDescent="0.25">
      <c r="A446" s="31" t="s">
        <v>854</v>
      </c>
      <c r="B446" s="32" t="s">
        <v>411</v>
      </c>
      <c r="C446" s="31" t="s">
        <v>555</v>
      </c>
      <c r="D446" s="33" t="s">
        <v>18</v>
      </c>
      <c r="E446" s="52"/>
      <c r="F446" s="33">
        <f t="shared" ref="F446:F448" si="33">D446*E446</f>
        <v>0</v>
      </c>
    </row>
    <row r="447" spans="1:6" s="30" customFormat="1" ht="48" x14ac:dyDescent="0.25">
      <c r="A447" s="31" t="s">
        <v>855</v>
      </c>
      <c r="B447" s="32" t="s">
        <v>412</v>
      </c>
      <c r="C447" s="31" t="s">
        <v>555</v>
      </c>
      <c r="D447" s="33">
        <f>50+1200+300</f>
        <v>1550</v>
      </c>
      <c r="E447" s="52"/>
      <c r="F447" s="33">
        <f t="shared" si="33"/>
        <v>0</v>
      </c>
    </row>
    <row r="448" spans="1:6" s="30" customFormat="1" ht="36" x14ac:dyDescent="0.25">
      <c r="A448" s="31" t="s">
        <v>856</v>
      </c>
      <c r="B448" s="32" t="s">
        <v>209</v>
      </c>
      <c r="C448" s="31" t="s">
        <v>555</v>
      </c>
      <c r="D448" s="33" t="s">
        <v>88</v>
      </c>
      <c r="E448" s="52"/>
      <c r="F448" s="33">
        <f t="shared" si="33"/>
        <v>0</v>
      </c>
    </row>
    <row r="449" spans="1:6" s="30" customFormat="1" ht="14.4" x14ac:dyDescent="0.3">
      <c r="A449" s="26" t="s">
        <v>852</v>
      </c>
      <c r="B449" s="27" t="s">
        <v>212</v>
      </c>
      <c r="C449" s="26"/>
      <c r="D449" s="34"/>
      <c r="E449" s="53"/>
      <c r="F449" s="34">
        <f>SUBTOTAL(109,F446:F448)</f>
        <v>0</v>
      </c>
    </row>
    <row r="450" spans="1:6" s="30" customFormat="1" x14ac:dyDescent="0.25">
      <c r="A450" s="31" t="s">
        <v>573</v>
      </c>
      <c r="B450" s="32"/>
      <c r="C450" s="31"/>
      <c r="D450" s="33"/>
      <c r="E450" s="52"/>
      <c r="F450" s="33"/>
    </row>
    <row r="451" spans="1:6" s="30" customFormat="1" ht="14.4" x14ac:dyDescent="0.3">
      <c r="A451" s="26" t="s">
        <v>857</v>
      </c>
      <c r="B451" s="27" t="s">
        <v>31</v>
      </c>
      <c r="C451" s="31"/>
      <c r="D451" s="33"/>
      <c r="E451" s="52"/>
      <c r="F451" s="33"/>
    </row>
    <row r="452" spans="1:6" s="30" customFormat="1" ht="48" x14ac:dyDescent="0.25">
      <c r="A452" s="31" t="s">
        <v>858</v>
      </c>
      <c r="B452" s="32" t="s">
        <v>413</v>
      </c>
      <c r="C452" s="31" t="s">
        <v>33</v>
      </c>
      <c r="D452" s="33"/>
      <c r="E452" s="52"/>
      <c r="F452" s="33"/>
    </row>
    <row r="453" spans="1:6" s="30" customFormat="1" x14ac:dyDescent="0.25">
      <c r="A453" s="31" t="s">
        <v>857</v>
      </c>
      <c r="B453" s="32" t="s">
        <v>34</v>
      </c>
      <c r="C453" s="31"/>
      <c r="D453" s="33"/>
      <c r="E453" s="52"/>
      <c r="F453" s="47" t="s">
        <v>35</v>
      </c>
    </row>
    <row r="454" spans="1:6" s="30" customFormat="1" ht="15.6" x14ac:dyDescent="0.3">
      <c r="A454" s="28" t="s">
        <v>851</v>
      </c>
      <c r="B454" s="35" t="s">
        <v>214</v>
      </c>
      <c r="C454" s="28"/>
      <c r="D454" s="29"/>
      <c r="E454" s="51"/>
      <c r="F454" s="29">
        <f>F453+F449</f>
        <v>0</v>
      </c>
    </row>
    <row r="455" spans="1:6" s="30" customFormat="1" x14ac:dyDescent="0.25">
      <c r="A455" s="31" t="s">
        <v>573</v>
      </c>
      <c r="B455" s="32"/>
      <c r="C455" s="31"/>
      <c r="D455" s="33"/>
      <c r="E455" s="52"/>
      <c r="F455" s="33"/>
    </row>
    <row r="456" spans="1:6" s="30" customFormat="1" ht="15.6" x14ac:dyDescent="0.3">
      <c r="A456" s="28" t="s">
        <v>859</v>
      </c>
      <c r="B456" s="35" t="s">
        <v>414</v>
      </c>
      <c r="C456" s="28"/>
      <c r="D456" s="29"/>
      <c r="E456" s="51"/>
      <c r="F456" s="29"/>
    </row>
    <row r="457" spans="1:6" s="30" customFormat="1" x14ac:dyDescent="0.25">
      <c r="A457" s="31" t="s">
        <v>573</v>
      </c>
      <c r="B457" s="32"/>
      <c r="C457" s="31"/>
      <c r="D457" s="33"/>
      <c r="E457" s="52"/>
      <c r="F457" s="33"/>
    </row>
    <row r="458" spans="1:6" s="30" customFormat="1" ht="14.4" x14ac:dyDescent="0.3">
      <c r="A458" s="26" t="s">
        <v>860</v>
      </c>
      <c r="B458" s="27" t="s">
        <v>415</v>
      </c>
      <c r="C458" s="31"/>
      <c r="D458" s="33"/>
      <c r="E458" s="52"/>
      <c r="F458" s="33"/>
    </row>
    <row r="459" spans="1:6" s="30" customFormat="1" ht="24" x14ac:dyDescent="0.25">
      <c r="A459" s="31" t="s">
        <v>861</v>
      </c>
      <c r="B459" s="32" t="s">
        <v>416</v>
      </c>
      <c r="C459" s="31" t="s">
        <v>557</v>
      </c>
      <c r="D459" s="33" t="s">
        <v>242</v>
      </c>
      <c r="E459" s="52"/>
      <c r="F459" s="33">
        <f>D459*E459</f>
        <v>0</v>
      </c>
    </row>
    <row r="460" spans="1:6" s="30" customFormat="1" ht="14.4" x14ac:dyDescent="0.3">
      <c r="A460" s="26" t="s">
        <v>860</v>
      </c>
      <c r="B460" s="27" t="s">
        <v>417</v>
      </c>
      <c r="C460" s="26"/>
      <c r="D460" s="34"/>
      <c r="E460" s="53"/>
      <c r="F460" s="34">
        <f>F459</f>
        <v>0</v>
      </c>
    </row>
    <row r="461" spans="1:6" s="30" customFormat="1" x14ac:dyDescent="0.25">
      <c r="A461" s="31" t="s">
        <v>573</v>
      </c>
      <c r="B461" s="32"/>
      <c r="C461" s="31"/>
      <c r="D461" s="33"/>
      <c r="E461" s="52"/>
      <c r="F461" s="33"/>
    </row>
    <row r="462" spans="1:6" s="30" customFormat="1" ht="14.4" x14ac:dyDescent="0.3">
      <c r="A462" s="26" t="s">
        <v>862</v>
      </c>
      <c r="B462" s="27" t="s">
        <v>31</v>
      </c>
      <c r="C462" s="31"/>
      <c r="D462" s="33"/>
      <c r="E462" s="52"/>
      <c r="F462" s="33"/>
    </row>
    <row r="463" spans="1:6" s="30" customFormat="1" ht="60" x14ac:dyDescent="0.25">
      <c r="A463" s="31" t="s">
        <v>863</v>
      </c>
      <c r="B463" s="32" t="s">
        <v>418</v>
      </c>
      <c r="C463" s="31" t="s">
        <v>33</v>
      </c>
      <c r="D463" s="33"/>
      <c r="E463" s="52"/>
      <c r="F463" s="33"/>
    </row>
    <row r="464" spans="1:6" s="30" customFormat="1" ht="120" x14ac:dyDescent="0.25">
      <c r="A464" s="31" t="s">
        <v>864</v>
      </c>
      <c r="B464" s="32" t="s">
        <v>419</v>
      </c>
      <c r="C464" s="31" t="s">
        <v>33</v>
      </c>
      <c r="D464" s="33"/>
      <c r="E464" s="52"/>
      <c r="F464" s="33"/>
    </row>
    <row r="465" spans="1:6" s="30" customFormat="1" ht="14.4" x14ac:dyDescent="0.3">
      <c r="A465" s="26" t="s">
        <v>862</v>
      </c>
      <c r="B465" s="27" t="s">
        <v>34</v>
      </c>
      <c r="C465" s="26"/>
      <c r="D465" s="34"/>
      <c r="E465" s="53"/>
      <c r="F465" s="34" t="s">
        <v>35</v>
      </c>
    </row>
    <row r="466" spans="1:6" s="30" customFormat="1" ht="15.6" x14ac:dyDescent="0.3">
      <c r="A466" s="28" t="s">
        <v>859</v>
      </c>
      <c r="B466" s="35" t="s">
        <v>214</v>
      </c>
      <c r="C466" s="28"/>
      <c r="D466" s="29"/>
      <c r="E466" s="51"/>
      <c r="F466" s="29">
        <f>F465+F460</f>
        <v>0</v>
      </c>
    </row>
    <row r="467" spans="1:6" s="30" customFormat="1" x14ac:dyDescent="0.25">
      <c r="A467" s="31" t="s">
        <v>573</v>
      </c>
      <c r="B467" s="32"/>
      <c r="C467" s="31"/>
      <c r="D467" s="33"/>
      <c r="E467" s="52"/>
      <c r="F467" s="33"/>
    </row>
    <row r="468" spans="1:6" s="30" customFormat="1" ht="15.6" x14ac:dyDescent="0.3">
      <c r="A468" s="28" t="s">
        <v>1001</v>
      </c>
      <c r="B468" s="35" t="s">
        <v>1002</v>
      </c>
      <c r="C468" s="31"/>
      <c r="D468" s="33"/>
      <c r="E468" s="52"/>
      <c r="F468" s="33"/>
    </row>
    <row r="469" spans="1:6" s="30" customFormat="1" ht="14.4" x14ac:dyDescent="0.3">
      <c r="A469" s="26" t="s">
        <v>1003</v>
      </c>
      <c r="B469" s="27" t="s">
        <v>1004</v>
      </c>
      <c r="C469" s="31"/>
      <c r="D469" s="33"/>
      <c r="E469" s="52"/>
      <c r="F469" s="33"/>
    </row>
    <row r="470" spans="1:6" s="30" customFormat="1" ht="14.4" x14ac:dyDescent="0.3">
      <c r="A470" s="38" t="s">
        <v>1008</v>
      </c>
      <c r="B470" s="32" t="s">
        <v>1005</v>
      </c>
      <c r="C470" s="31" t="s">
        <v>557</v>
      </c>
      <c r="D470" s="33">
        <v>85</v>
      </c>
      <c r="E470" s="52"/>
      <c r="F470" s="33">
        <f>D470*E470</f>
        <v>0</v>
      </c>
    </row>
    <row r="471" spans="1:6" s="30" customFormat="1" ht="14.4" x14ac:dyDescent="0.3">
      <c r="A471" s="26" t="s">
        <v>1003</v>
      </c>
      <c r="B471" s="27" t="s">
        <v>1006</v>
      </c>
      <c r="C471" s="31"/>
      <c r="D471" s="33"/>
      <c r="E471" s="52"/>
      <c r="F471" s="34">
        <f>F470</f>
        <v>0</v>
      </c>
    </row>
    <row r="472" spans="1:6" s="30" customFormat="1" ht="15.6" x14ac:dyDescent="0.3">
      <c r="A472" s="28" t="s">
        <v>1001</v>
      </c>
      <c r="B472" s="27" t="s">
        <v>1007</v>
      </c>
      <c r="C472" s="31"/>
      <c r="D472" s="33"/>
      <c r="E472" s="52"/>
      <c r="F472" s="29">
        <f>F471</f>
        <v>0</v>
      </c>
    </row>
    <row r="473" spans="1:6" s="30" customFormat="1" ht="14.4" x14ac:dyDescent="0.3">
      <c r="A473" s="26"/>
      <c r="B473" s="27"/>
      <c r="C473" s="31"/>
      <c r="D473" s="33"/>
      <c r="E473" s="52"/>
      <c r="F473" s="33"/>
    </row>
    <row r="474" spans="1:6" s="30" customFormat="1" x14ac:dyDescent="0.25">
      <c r="A474" s="31"/>
      <c r="B474" s="32"/>
      <c r="C474" s="31"/>
      <c r="D474" s="33"/>
      <c r="E474" s="52"/>
      <c r="F474" s="33"/>
    </row>
    <row r="475" spans="1:6" s="30" customFormat="1" ht="15.6" x14ac:dyDescent="0.3">
      <c r="A475" s="28" t="s">
        <v>865</v>
      </c>
      <c r="B475" s="35" t="s">
        <v>420</v>
      </c>
      <c r="C475" s="31"/>
      <c r="D475" s="33"/>
      <c r="E475" s="52"/>
      <c r="F475" s="33"/>
    </row>
    <row r="476" spans="1:6" s="30" customFormat="1" ht="14.4" x14ac:dyDescent="0.3">
      <c r="A476" s="26" t="s">
        <v>866</v>
      </c>
      <c r="B476" s="27" t="s">
        <v>246</v>
      </c>
      <c r="C476" s="31"/>
      <c r="D476" s="33"/>
      <c r="E476" s="52"/>
      <c r="F476" s="33"/>
    </row>
    <row r="477" spans="1:6" s="30" customFormat="1" ht="132" x14ac:dyDescent="0.25">
      <c r="A477" s="31" t="s">
        <v>867</v>
      </c>
      <c r="B477" s="32" t="s">
        <v>421</v>
      </c>
      <c r="C477" s="31" t="s">
        <v>555</v>
      </c>
      <c r="D477" s="33">
        <v>1100</v>
      </c>
      <c r="E477" s="52"/>
      <c r="F477" s="33">
        <f>D477*E477</f>
        <v>0</v>
      </c>
    </row>
    <row r="478" spans="1:6" s="30" customFormat="1" ht="14.4" x14ac:dyDescent="0.3">
      <c r="A478" s="26" t="s">
        <v>866</v>
      </c>
      <c r="B478" s="27" t="s">
        <v>249</v>
      </c>
      <c r="C478" s="26"/>
      <c r="D478" s="34"/>
      <c r="E478" s="53"/>
      <c r="F478" s="34">
        <f>F477</f>
        <v>0</v>
      </c>
    </row>
    <row r="479" spans="1:6" s="30" customFormat="1" x14ac:dyDescent="0.25">
      <c r="A479" s="31" t="s">
        <v>573</v>
      </c>
      <c r="B479" s="32"/>
      <c r="C479" s="31"/>
      <c r="D479" s="33"/>
      <c r="E479" s="52"/>
      <c r="F479" s="33"/>
    </row>
    <row r="480" spans="1:6" s="30" customFormat="1" ht="14.4" x14ac:dyDescent="0.3">
      <c r="A480" s="26" t="s">
        <v>868</v>
      </c>
      <c r="B480" s="27" t="s">
        <v>422</v>
      </c>
      <c r="C480" s="31"/>
      <c r="D480" s="33"/>
      <c r="E480" s="52"/>
      <c r="F480" s="33"/>
    </row>
    <row r="481" spans="1:6" s="30" customFormat="1" ht="60" x14ac:dyDescent="0.25">
      <c r="A481" s="31" t="s">
        <v>869</v>
      </c>
      <c r="B481" s="32" t="s">
        <v>423</v>
      </c>
      <c r="C481" s="31" t="s">
        <v>555</v>
      </c>
      <c r="D481" s="33" t="s">
        <v>424</v>
      </c>
      <c r="E481" s="52"/>
      <c r="F481" s="33">
        <f>D481*E481</f>
        <v>0</v>
      </c>
    </row>
    <row r="482" spans="1:6" s="30" customFormat="1" ht="14.4" x14ac:dyDescent="0.3">
      <c r="A482" s="26" t="s">
        <v>868</v>
      </c>
      <c r="B482" s="27" t="s">
        <v>425</v>
      </c>
      <c r="C482" s="26"/>
      <c r="D482" s="34"/>
      <c r="E482" s="53"/>
      <c r="F482" s="34">
        <f>F481</f>
        <v>0</v>
      </c>
    </row>
    <row r="483" spans="1:6" s="30" customFormat="1" x14ac:dyDescent="0.25">
      <c r="A483" s="31" t="s">
        <v>573</v>
      </c>
      <c r="B483" s="32"/>
      <c r="C483" s="31"/>
      <c r="D483" s="33"/>
      <c r="E483" s="52"/>
      <c r="F483" s="33"/>
    </row>
    <row r="484" spans="1:6" s="30" customFormat="1" ht="14.4" x14ac:dyDescent="0.3">
      <c r="A484" s="26" t="s">
        <v>870</v>
      </c>
      <c r="B484" s="27" t="s">
        <v>343</v>
      </c>
      <c r="C484" s="31"/>
      <c r="D484" s="33"/>
      <c r="E484" s="52"/>
      <c r="F484" s="33"/>
    </row>
    <row r="485" spans="1:6" s="30" customFormat="1" ht="72" x14ac:dyDescent="0.25">
      <c r="A485" s="31" t="s">
        <v>871</v>
      </c>
      <c r="B485" s="32" t="s">
        <v>426</v>
      </c>
      <c r="C485" s="31" t="s">
        <v>557</v>
      </c>
      <c r="D485" s="33" t="s">
        <v>256</v>
      </c>
      <c r="E485" s="52"/>
      <c r="F485" s="33">
        <f>D485*E485</f>
        <v>0</v>
      </c>
    </row>
    <row r="486" spans="1:6" s="30" customFormat="1" ht="14.4" x14ac:dyDescent="0.3">
      <c r="A486" s="26" t="s">
        <v>870</v>
      </c>
      <c r="B486" s="27" t="s">
        <v>344</v>
      </c>
      <c r="C486" s="26"/>
      <c r="D486" s="34"/>
      <c r="E486" s="53"/>
      <c r="F486" s="34">
        <f>F485</f>
        <v>0</v>
      </c>
    </row>
    <row r="487" spans="1:6" s="30" customFormat="1" x14ac:dyDescent="0.25">
      <c r="A487" s="31" t="s">
        <v>573</v>
      </c>
      <c r="B487" s="32"/>
      <c r="C487" s="31"/>
      <c r="D487" s="33"/>
      <c r="E487" s="52"/>
      <c r="F487" s="33"/>
    </row>
    <row r="488" spans="1:6" s="30" customFormat="1" ht="14.4" x14ac:dyDescent="0.3">
      <c r="A488" s="26" t="s">
        <v>872</v>
      </c>
      <c r="B488" s="27" t="s">
        <v>427</v>
      </c>
      <c r="C488" s="31"/>
      <c r="D488" s="33"/>
      <c r="E488" s="52"/>
      <c r="F488" s="33"/>
    </row>
    <row r="489" spans="1:6" s="30" customFormat="1" ht="84" x14ac:dyDescent="0.25">
      <c r="A489" s="31" t="s">
        <v>873</v>
      </c>
      <c r="B489" s="32" t="s">
        <v>428</v>
      </c>
      <c r="C489" s="31" t="s">
        <v>555</v>
      </c>
      <c r="D489" s="33" t="s">
        <v>12</v>
      </c>
      <c r="E489" s="52"/>
      <c r="F489" s="33">
        <f>D489*E489</f>
        <v>0</v>
      </c>
    </row>
    <row r="490" spans="1:6" s="30" customFormat="1" ht="14.4" x14ac:dyDescent="0.3">
      <c r="A490" s="26" t="s">
        <v>872</v>
      </c>
      <c r="B490" s="27" t="s">
        <v>429</v>
      </c>
      <c r="C490" s="26"/>
      <c r="D490" s="34"/>
      <c r="E490" s="53"/>
      <c r="F490" s="34">
        <f>F489</f>
        <v>0</v>
      </c>
    </row>
    <row r="491" spans="1:6" s="30" customFormat="1" ht="15.6" x14ac:dyDescent="0.3">
      <c r="A491" s="28" t="s">
        <v>865</v>
      </c>
      <c r="B491" s="35" t="s">
        <v>430</v>
      </c>
      <c r="C491" s="28"/>
      <c r="D491" s="29"/>
      <c r="E491" s="51"/>
      <c r="F491" s="29">
        <f>F490+F486+F482+F478</f>
        <v>0</v>
      </c>
    </row>
    <row r="492" spans="1:6" s="30" customFormat="1" x14ac:dyDescent="0.25">
      <c r="A492" s="31" t="s">
        <v>573</v>
      </c>
      <c r="B492" s="32"/>
      <c r="C492" s="31"/>
      <c r="D492" s="33"/>
      <c r="E492" s="52"/>
      <c r="F492" s="33"/>
    </row>
    <row r="493" spans="1:6" s="30" customFormat="1" ht="14.4" x14ac:dyDescent="0.3">
      <c r="A493" s="26" t="s">
        <v>874</v>
      </c>
      <c r="B493" s="27" t="s">
        <v>265</v>
      </c>
      <c r="C493" s="31"/>
      <c r="D493" s="33"/>
      <c r="E493" s="52"/>
      <c r="F493" s="33"/>
    </row>
    <row r="494" spans="1:6" s="30" customFormat="1" x14ac:dyDescent="0.25">
      <c r="A494" s="31" t="s">
        <v>875</v>
      </c>
      <c r="B494" s="32" t="s">
        <v>266</v>
      </c>
      <c r="C494" s="31"/>
      <c r="D494" s="33"/>
      <c r="E494" s="52"/>
      <c r="F494" s="33"/>
    </row>
    <row r="495" spans="1:6" s="30" customFormat="1" ht="48" x14ac:dyDescent="0.25">
      <c r="A495" s="31" t="s">
        <v>876</v>
      </c>
      <c r="B495" s="32" t="s">
        <v>431</v>
      </c>
      <c r="C495" s="31" t="s">
        <v>555</v>
      </c>
      <c r="D495" s="33" t="s">
        <v>282</v>
      </c>
      <c r="E495" s="52"/>
      <c r="F495" s="33">
        <f>D495*E495</f>
        <v>0</v>
      </c>
    </row>
    <row r="496" spans="1:6" s="30" customFormat="1" ht="48" x14ac:dyDescent="0.25">
      <c r="A496" s="31" t="s">
        <v>877</v>
      </c>
      <c r="B496" s="32" t="s">
        <v>432</v>
      </c>
      <c r="C496" s="31" t="s">
        <v>53</v>
      </c>
      <c r="D496" s="33" t="s">
        <v>18</v>
      </c>
      <c r="E496" s="52"/>
      <c r="F496" s="33">
        <f t="shared" ref="F496:F498" si="34">D496*E496</f>
        <v>0</v>
      </c>
    </row>
    <row r="497" spans="1:6" s="30" customFormat="1" ht="60" x14ac:dyDescent="0.25">
      <c r="A497" s="31" t="s">
        <v>878</v>
      </c>
      <c r="B497" s="32" t="s">
        <v>433</v>
      </c>
      <c r="C497" s="31" t="s">
        <v>76</v>
      </c>
      <c r="D497" s="33" t="s">
        <v>70</v>
      </c>
      <c r="E497" s="52"/>
      <c r="F497" s="33">
        <f t="shared" si="34"/>
        <v>0</v>
      </c>
    </row>
    <row r="498" spans="1:6" s="30" customFormat="1" ht="48" x14ac:dyDescent="0.25">
      <c r="A498" s="31" t="s">
        <v>879</v>
      </c>
      <c r="B498" s="32" t="s">
        <v>434</v>
      </c>
      <c r="C498" s="31" t="s">
        <v>555</v>
      </c>
      <c r="D498" s="33" t="s">
        <v>29</v>
      </c>
      <c r="E498" s="52"/>
      <c r="F498" s="33">
        <f t="shared" si="34"/>
        <v>0</v>
      </c>
    </row>
    <row r="499" spans="1:6" s="30" customFormat="1" ht="28.8" x14ac:dyDescent="0.3">
      <c r="A499" s="26" t="s">
        <v>875</v>
      </c>
      <c r="B499" s="27" t="s">
        <v>269</v>
      </c>
      <c r="C499" s="26"/>
      <c r="D499" s="34"/>
      <c r="E499" s="53"/>
      <c r="F499" s="34">
        <f>SUBTOTAL(109,F495:F498)</f>
        <v>0</v>
      </c>
    </row>
    <row r="500" spans="1:6" s="30" customFormat="1" x14ac:dyDescent="0.25">
      <c r="A500" s="31" t="s">
        <v>573</v>
      </c>
      <c r="B500" s="32"/>
      <c r="C500" s="31"/>
      <c r="D500" s="33"/>
      <c r="E500" s="52"/>
      <c r="F500" s="33"/>
    </row>
    <row r="501" spans="1:6" s="30" customFormat="1" ht="14.4" x14ac:dyDescent="0.3">
      <c r="A501" s="26" t="s">
        <v>880</v>
      </c>
      <c r="B501" s="27" t="s">
        <v>31</v>
      </c>
      <c r="C501" s="31"/>
      <c r="D501" s="33"/>
      <c r="E501" s="52"/>
      <c r="F501" s="33"/>
    </row>
    <row r="502" spans="1:6" s="30" customFormat="1" ht="108" x14ac:dyDescent="0.25">
      <c r="A502" s="31" t="s">
        <v>881</v>
      </c>
      <c r="B502" s="32" t="s">
        <v>270</v>
      </c>
      <c r="C502" s="31" t="s">
        <v>33</v>
      </c>
      <c r="D502" s="33"/>
      <c r="E502" s="52"/>
      <c r="F502" s="33"/>
    </row>
    <row r="503" spans="1:6" s="30" customFormat="1" ht="48" x14ac:dyDescent="0.25">
      <c r="A503" s="31" t="s">
        <v>882</v>
      </c>
      <c r="B503" s="32" t="s">
        <v>272</v>
      </c>
      <c r="C503" s="31" t="s">
        <v>33</v>
      </c>
      <c r="D503" s="33"/>
      <c r="E503" s="52"/>
      <c r="F503" s="33"/>
    </row>
    <row r="504" spans="1:6" s="30" customFormat="1" x14ac:dyDescent="0.25">
      <c r="A504" s="31" t="s">
        <v>883</v>
      </c>
      <c r="B504" s="32" t="s">
        <v>273</v>
      </c>
      <c r="C504" s="31" t="s">
        <v>33</v>
      </c>
      <c r="D504" s="33"/>
      <c r="E504" s="52"/>
      <c r="F504" s="33"/>
    </row>
    <row r="505" spans="1:6" s="30" customFormat="1" ht="14.4" x14ac:dyDescent="0.3">
      <c r="A505" s="26" t="s">
        <v>880</v>
      </c>
      <c r="B505" s="27" t="s">
        <v>34</v>
      </c>
      <c r="C505" s="26"/>
      <c r="D505" s="34"/>
      <c r="E505" s="53"/>
      <c r="F505" s="34" t="s">
        <v>35</v>
      </c>
    </row>
    <row r="506" spans="1:6" s="30" customFormat="1" ht="15.6" x14ac:dyDescent="0.3">
      <c r="A506" s="28" t="s">
        <v>874</v>
      </c>
      <c r="B506" s="35" t="s">
        <v>276</v>
      </c>
      <c r="C506" s="28"/>
      <c r="D506" s="29"/>
      <c r="E506" s="51"/>
      <c r="F506" s="29">
        <f>F505+F499</f>
        <v>0</v>
      </c>
    </row>
    <row r="507" spans="1:6" s="30" customFormat="1" x14ac:dyDescent="0.25">
      <c r="A507" s="31" t="s">
        <v>573</v>
      </c>
      <c r="B507" s="32"/>
      <c r="C507" s="31"/>
      <c r="D507" s="33"/>
      <c r="E507" s="52"/>
      <c r="F507" s="33"/>
    </row>
    <row r="508" spans="1:6" s="30" customFormat="1" ht="15.6" x14ac:dyDescent="0.3">
      <c r="A508" s="28" t="s">
        <v>884</v>
      </c>
      <c r="B508" s="35" t="s">
        <v>435</v>
      </c>
      <c r="C508" s="31"/>
      <c r="D508" s="33"/>
      <c r="E508" s="52"/>
      <c r="F508" s="33"/>
    </row>
    <row r="509" spans="1:6" s="30" customFormat="1" ht="14.4" x14ac:dyDescent="0.3">
      <c r="A509" s="26" t="s">
        <v>885</v>
      </c>
      <c r="B509" s="27" t="s">
        <v>436</v>
      </c>
      <c r="C509" s="31"/>
      <c r="D509" s="33"/>
      <c r="E509" s="52"/>
      <c r="F509" s="33"/>
    </row>
    <row r="510" spans="1:6" s="30" customFormat="1" ht="36" x14ac:dyDescent="0.25">
      <c r="A510" s="31" t="s">
        <v>886</v>
      </c>
      <c r="B510" s="32" t="s">
        <v>437</v>
      </c>
      <c r="C510" s="31" t="s">
        <v>33</v>
      </c>
      <c r="D510" s="33"/>
      <c r="E510" s="52"/>
      <c r="F510" s="33"/>
    </row>
    <row r="511" spans="1:6" s="30" customFormat="1" ht="24" x14ac:dyDescent="0.25">
      <c r="A511" s="31" t="s">
        <v>887</v>
      </c>
      <c r="B511" s="32" t="s">
        <v>438</v>
      </c>
      <c r="C511" s="31" t="s">
        <v>45</v>
      </c>
      <c r="D511" s="33" t="s">
        <v>439</v>
      </c>
      <c r="E511" s="52"/>
      <c r="F511" s="33">
        <f>D511*E511</f>
        <v>0</v>
      </c>
    </row>
    <row r="512" spans="1:6" s="30" customFormat="1" ht="24" x14ac:dyDescent="0.25">
      <c r="A512" s="31" t="s">
        <v>888</v>
      </c>
      <c r="B512" s="32" t="s">
        <v>440</v>
      </c>
      <c r="C512" s="31" t="s">
        <v>76</v>
      </c>
      <c r="D512" s="33" t="s">
        <v>64</v>
      </c>
      <c r="E512" s="52"/>
      <c r="F512" s="33">
        <f t="shared" ref="F512:F516" si="35">D512*E512</f>
        <v>0</v>
      </c>
    </row>
    <row r="513" spans="1:6" s="30" customFormat="1" ht="24" x14ac:dyDescent="0.25">
      <c r="A513" s="31" t="s">
        <v>889</v>
      </c>
      <c r="B513" s="32" t="s">
        <v>441</v>
      </c>
      <c r="C513" s="31" t="s">
        <v>76</v>
      </c>
      <c r="D513" s="33" t="s">
        <v>64</v>
      </c>
      <c r="E513" s="52"/>
      <c r="F513" s="33">
        <f t="shared" si="35"/>
        <v>0</v>
      </c>
    </row>
    <row r="514" spans="1:6" s="30" customFormat="1" ht="36" x14ac:dyDescent="0.25">
      <c r="A514" s="31" t="s">
        <v>890</v>
      </c>
      <c r="B514" s="32" t="s">
        <v>442</v>
      </c>
      <c r="C514" s="31" t="s">
        <v>76</v>
      </c>
      <c r="D514" s="33" t="s">
        <v>90</v>
      </c>
      <c r="E514" s="52"/>
      <c r="F514" s="33">
        <f t="shared" si="35"/>
        <v>0</v>
      </c>
    </row>
    <row r="515" spans="1:6" s="30" customFormat="1" ht="24" x14ac:dyDescent="0.25">
      <c r="A515" s="31" t="s">
        <v>891</v>
      </c>
      <c r="B515" s="32" t="s">
        <v>443</v>
      </c>
      <c r="C515" s="31" t="s">
        <v>45</v>
      </c>
      <c r="D515" s="33" t="s">
        <v>64</v>
      </c>
      <c r="E515" s="52"/>
      <c r="F515" s="33">
        <f t="shared" si="35"/>
        <v>0</v>
      </c>
    </row>
    <row r="516" spans="1:6" s="30" customFormat="1" ht="24" x14ac:dyDescent="0.25">
      <c r="A516" s="31" t="s">
        <v>892</v>
      </c>
      <c r="B516" s="32" t="s">
        <v>444</v>
      </c>
      <c r="C516" s="31" t="s">
        <v>45</v>
      </c>
      <c r="D516" s="33" t="s">
        <v>281</v>
      </c>
      <c r="E516" s="52"/>
      <c r="F516" s="33">
        <f t="shared" si="35"/>
        <v>0</v>
      </c>
    </row>
    <row r="517" spans="1:6" s="30" customFormat="1" ht="14.4" x14ac:dyDescent="0.3">
      <c r="A517" s="26" t="s">
        <v>885</v>
      </c>
      <c r="B517" s="27" t="s">
        <v>445</v>
      </c>
      <c r="C517" s="26"/>
      <c r="D517" s="34"/>
      <c r="E517" s="53"/>
      <c r="F517" s="34">
        <f>SUBTOTAL(109,F511:F516)</f>
        <v>0</v>
      </c>
    </row>
    <row r="518" spans="1:6" s="30" customFormat="1" ht="15.6" x14ac:dyDescent="0.3">
      <c r="A518" s="28" t="s">
        <v>884</v>
      </c>
      <c r="B518" s="35" t="s">
        <v>446</v>
      </c>
      <c r="C518" s="28"/>
      <c r="D518" s="29"/>
      <c r="E518" s="51"/>
      <c r="F518" s="29">
        <f>F517</f>
        <v>0</v>
      </c>
    </row>
    <row r="519" spans="1:6" s="30" customFormat="1" x14ac:dyDescent="0.25">
      <c r="A519" s="31" t="s">
        <v>573</v>
      </c>
      <c r="B519" s="32"/>
      <c r="C519" s="31"/>
      <c r="D519" s="33"/>
      <c r="E519" s="52"/>
      <c r="F519" s="33"/>
    </row>
    <row r="520" spans="1:6" s="30" customFormat="1" ht="15.6" x14ac:dyDescent="0.3">
      <c r="A520" s="28" t="s">
        <v>893</v>
      </c>
      <c r="B520" s="35" t="s">
        <v>447</v>
      </c>
      <c r="C520" s="31"/>
      <c r="D520" s="33"/>
      <c r="E520" s="52"/>
      <c r="F520" s="33"/>
    </row>
    <row r="521" spans="1:6" s="30" customFormat="1" x14ac:dyDescent="0.25">
      <c r="A521" s="31" t="s">
        <v>894</v>
      </c>
      <c r="B521" s="32" t="s">
        <v>448</v>
      </c>
      <c r="C521" s="31"/>
      <c r="D521" s="33"/>
      <c r="E521" s="52"/>
      <c r="F521" s="33"/>
    </row>
    <row r="522" spans="1:6" s="30" customFormat="1" ht="36" x14ac:dyDescent="0.25">
      <c r="A522" s="31" t="s">
        <v>895</v>
      </c>
      <c r="B522" s="32" t="s">
        <v>449</v>
      </c>
      <c r="C522" s="31" t="s">
        <v>555</v>
      </c>
      <c r="D522" s="33" t="s">
        <v>332</v>
      </c>
      <c r="E522" s="52"/>
      <c r="F522" s="33">
        <f>D522*E522</f>
        <v>0</v>
      </c>
    </row>
    <row r="523" spans="1:6" s="30" customFormat="1" x14ac:dyDescent="0.25">
      <c r="A523" s="31" t="s">
        <v>896</v>
      </c>
      <c r="B523" s="32" t="s">
        <v>450</v>
      </c>
      <c r="C523" s="31" t="s">
        <v>557</v>
      </c>
      <c r="D523" s="33" t="s">
        <v>301</v>
      </c>
      <c r="E523" s="52"/>
      <c r="F523" s="33">
        <f t="shared" ref="F523:F527" si="36">D523*E523</f>
        <v>0</v>
      </c>
    </row>
    <row r="524" spans="1:6" s="30" customFormat="1" x14ac:dyDescent="0.25">
      <c r="A524" s="31" t="s">
        <v>897</v>
      </c>
      <c r="B524" s="32" t="s">
        <v>451</v>
      </c>
      <c r="C524" s="31" t="s">
        <v>557</v>
      </c>
      <c r="D524" s="33" t="s">
        <v>54</v>
      </c>
      <c r="E524" s="52"/>
      <c r="F524" s="33">
        <f t="shared" si="36"/>
        <v>0</v>
      </c>
    </row>
    <row r="525" spans="1:6" s="30" customFormat="1" ht="24" x14ac:dyDescent="0.25">
      <c r="A525" s="31" t="s">
        <v>898</v>
      </c>
      <c r="B525" s="32" t="s">
        <v>452</v>
      </c>
      <c r="C525" s="31" t="s">
        <v>557</v>
      </c>
      <c r="D525" s="33" t="s">
        <v>318</v>
      </c>
      <c r="E525" s="52"/>
      <c r="F525" s="33">
        <f t="shared" si="36"/>
        <v>0</v>
      </c>
    </row>
    <row r="526" spans="1:6" s="30" customFormat="1" x14ac:dyDescent="0.25">
      <c r="A526" s="31" t="s">
        <v>899</v>
      </c>
      <c r="B526" s="32" t="s">
        <v>453</v>
      </c>
      <c r="C526" s="31" t="s">
        <v>557</v>
      </c>
      <c r="D526" s="33" t="s">
        <v>424</v>
      </c>
      <c r="E526" s="52"/>
      <c r="F526" s="33">
        <f t="shared" si="36"/>
        <v>0</v>
      </c>
    </row>
    <row r="527" spans="1:6" s="30" customFormat="1" x14ac:dyDescent="0.25">
      <c r="A527" s="31" t="s">
        <v>900</v>
      </c>
      <c r="B527" s="32" t="s">
        <v>454</v>
      </c>
      <c r="C527" s="31" t="s">
        <v>555</v>
      </c>
      <c r="D527" s="33" t="s">
        <v>211</v>
      </c>
      <c r="E527" s="52"/>
      <c r="F527" s="33">
        <f t="shared" si="36"/>
        <v>0</v>
      </c>
    </row>
    <row r="528" spans="1:6" s="30" customFormat="1" ht="14.4" x14ac:dyDescent="0.3">
      <c r="A528" s="26" t="s">
        <v>894</v>
      </c>
      <c r="B528" s="27" t="s">
        <v>455</v>
      </c>
      <c r="C528" s="26"/>
      <c r="D528" s="34"/>
      <c r="E528" s="53"/>
      <c r="F528" s="34">
        <f>SUBTOTAL(109,F522:F527)</f>
        <v>0</v>
      </c>
    </row>
    <row r="529" spans="1:6" s="30" customFormat="1" ht="15.6" x14ac:dyDescent="0.3">
      <c r="A529" s="28" t="s">
        <v>893</v>
      </c>
      <c r="B529" s="35" t="s">
        <v>456</v>
      </c>
      <c r="C529" s="28"/>
      <c r="D529" s="29"/>
      <c r="E529" s="51"/>
      <c r="F529" s="29">
        <f>F528</f>
        <v>0</v>
      </c>
    </row>
    <row r="530" spans="1:6" s="30" customFormat="1" x14ac:dyDescent="0.25">
      <c r="A530" s="31" t="s">
        <v>573</v>
      </c>
      <c r="B530" s="32"/>
      <c r="C530" s="31"/>
      <c r="D530" s="33"/>
      <c r="E530" s="52"/>
      <c r="F530" s="33"/>
    </row>
    <row r="531" spans="1:6" s="30" customFormat="1" ht="15.6" x14ac:dyDescent="0.3">
      <c r="A531" s="28" t="s">
        <v>901</v>
      </c>
      <c r="B531" s="35" t="s">
        <v>457</v>
      </c>
      <c r="C531" s="31"/>
      <c r="D531" s="33"/>
      <c r="E531" s="52"/>
      <c r="F531" s="33"/>
    </row>
    <row r="532" spans="1:6" s="30" customFormat="1" ht="14.4" x14ac:dyDescent="0.3">
      <c r="A532" s="26" t="s">
        <v>902</v>
      </c>
      <c r="B532" s="27" t="s">
        <v>458</v>
      </c>
      <c r="C532" s="31"/>
      <c r="D532" s="33"/>
      <c r="E532" s="52"/>
      <c r="F532" s="33"/>
    </row>
    <row r="533" spans="1:6" s="30" customFormat="1" x14ac:dyDescent="0.25">
      <c r="A533" s="31" t="s">
        <v>903</v>
      </c>
      <c r="B533" s="32" t="s">
        <v>459</v>
      </c>
      <c r="C533" s="31" t="s">
        <v>557</v>
      </c>
      <c r="D533" s="33" t="s">
        <v>460</v>
      </c>
      <c r="E533" s="52"/>
      <c r="F533" s="33">
        <f t="shared" ref="F533:F540" si="37">D533*E533</f>
        <v>0</v>
      </c>
    </row>
    <row r="534" spans="1:6" s="30" customFormat="1" x14ac:dyDescent="0.25">
      <c r="A534" s="31" t="s">
        <v>904</v>
      </c>
      <c r="B534" s="32" t="s">
        <v>461</v>
      </c>
      <c r="C534" s="31" t="s">
        <v>557</v>
      </c>
      <c r="D534" s="33" t="s">
        <v>207</v>
      </c>
      <c r="E534" s="52"/>
      <c r="F534" s="33">
        <f t="shared" si="37"/>
        <v>0</v>
      </c>
    </row>
    <row r="535" spans="1:6" s="30" customFormat="1" ht="36" x14ac:dyDescent="0.25">
      <c r="A535" s="31" t="s">
        <v>905</v>
      </c>
      <c r="B535" s="32" t="s">
        <v>462</v>
      </c>
      <c r="C535" s="31" t="s">
        <v>45</v>
      </c>
      <c r="D535" s="33" t="s">
        <v>463</v>
      </c>
      <c r="E535" s="52"/>
      <c r="F535" s="33">
        <f t="shared" si="37"/>
        <v>0</v>
      </c>
    </row>
    <row r="536" spans="1:6" s="30" customFormat="1" ht="36" x14ac:dyDescent="0.25">
      <c r="A536" s="31" t="s">
        <v>906</v>
      </c>
      <c r="B536" s="32" t="s">
        <v>464</v>
      </c>
      <c r="C536" s="31" t="s">
        <v>557</v>
      </c>
      <c r="D536" s="33" t="s">
        <v>12</v>
      </c>
      <c r="E536" s="52"/>
      <c r="F536" s="33">
        <f t="shared" si="37"/>
        <v>0</v>
      </c>
    </row>
    <row r="537" spans="1:6" s="30" customFormat="1" x14ac:dyDescent="0.25">
      <c r="A537" s="31" t="s">
        <v>907</v>
      </c>
      <c r="B537" s="32" t="s">
        <v>465</v>
      </c>
      <c r="C537" s="31" t="s">
        <v>557</v>
      </c>
      <c r="D537" s="33" t="s">
        <v>18</v>
      </c>
      <c r="E537" s="52"/>
      <c r="F537" s="33">
        <f t="shared" si="37"/>
        <v>0</v>
      </c>
    </row>
    <row r="538" spans="1:6" s="30" customFormat="1" ht="48" x14ac:dyDescent="0.25">
      <c r="A538" s="31" t="s">
        <v>908</v>
      </c>
      <c r="B538" s="32" t="s">
        <v>466</v>
      </c>
      <c r="C538" s="31" t="s">
        <v>76</v>
      </c>
      <c r="D538" s="33" t="s">
        <v>70</v>
      </c>
      <c r="E538" s="52"/>
      <c r="F538" s="33">
        <f t="shared" si="37"/>
        <v>0</v>
      </c>
    </row>
    <row r="539" spans="1:6" s="30" customFormat="1" ht="48" x14ac:dyDescent="0.25">
      <c r="A539" s="31" t="s">
        <v>909</v>
      </c>
      <c r="B539" s="32" t="s">
        <v>467</v>
      </c>
      <c r="C539" s="31" t="s">
        <v>45</v>
      </c>
      <c r="D539" s="33" t="s">
        <v>70</v>
      </c>
      <c r="E539" s="52"/>
      <c r="F539" s="33">
        <f t="shared" si="37"/>
        <v>0</v>
      </c>
    </row>
    <row r="540" spans="1:6" s="30" customFormat="1" ht="36" x14ac:dyDescent="0.25">
      <c r="A540" s="31" t="s">
        <v>910</v>
      </c>
      <c r="B540" s="32" t="s">
        <v>468</v>
      </c>
      <c r="C540" s="31" t="s">
        <v>76</v>
      </c>
      <c r="D540" s="33" t="s">
        <v>64</v>
      </c>
      <c r="E540" s="52"/>
      <c r="F540" s="33">
        <f t="shared" si="37"/>
        <v>0</v>
      </c>
    </row>
    <row r="541" spans="1:6" s="30" customFormat="1" ht="14.4" x14ac:dyDescent="0.3">
      <c r="A541" s="26" t="s">
        <v>902</v>
      </c>
      <c r="B541" s="27" t="s">
        <v>469</v>
      </c>
      <c r="C541" s="26"/>
      <c r="D541" s="34"/>
      <c r="E541" s="53"/>
      <c r="F541" s="34">
        <f>SUBTOTAL(109,F533:F540)</f>
        <v>0</v>
      </c>
    </row>
    <row r="542" spans="1:6" s="30" customFormat="1" x14ac:dyDescent="0.25">
      <c r="A542" s="31" t="s">
        <v>573</v>
      </c>
      <c r="B542" s="32"/>
      <c r="C542" s="31"/>
      <c r="D542" s="33"/>
      <c r="E542" s="52"/>
      <c r="F542" s="33"/>
    </row>
    <row r="543" spans="1:6" s="30" customFormat="1" ht="14.4" x14ac:dyDescent="0.3">
      <c r="A543" s="26" t="s">
        <v>911</v>
      </c>
      <c r="B543" s="27" t="s">
        <v>470</v>
      </c>
      <c r="C543" s="31"/>
      <c r="D543" s="33"/>
      <c r="E543" s="52"/>
      <c r="F543" s="33"/>
    </row>
    <row r="544" spans="1:6" s="30" customFormat="1" ht="48" x14ac:dyDescent="0.25">
      <c r="A544" s="31" t="s">
        <v>912</v>
      </c>
      <c r="B544" s="32" t="s">
        <v>471</v>
      </c>
      <c r="C544" s="31" t="s">
        <v>45</v>
      </c>
      <c r="D544" s="33" t="s">
        <v>472</v>
      </c>
      <c r="E544" s="52"/>
      <c r="F544" s="33">
        <f t="shared" ref="F544:F549" si="38">D544*E544</f>
        <v>0</v>
      </c>
    </row>
    <row r="545" spans="1:6" s="30" customFormat="1" x14ac:dyDescent="0.25">
      <c r="A545" s="31" t="s">
        <v>913</v>
      </c>
      <c r="B545" s="32" t="s">
        <v>473</v>
      </c>
      <c r="C545" s="31" t="s">
        <v>45</v>
      </c>
      <c r="D545" s="33" t="s">
        <v>42</v>
      </c>
      <c r="E545" s="52"/>
      <c r="F545" s="33">
        <f t="shared" si="38"/>
        <v>0</v>
      </c>
    </row>
    <row r="546" spans="1:6" s="30" customFormat="1" ht="36" x14ac:dyDescent="0.25">
      <c r="A546" s="31" t="s">
        <v>914</v>
      </c>
      <c r="B546" s="32" t="s">
        <v>474</v>
      </c>
      <c r="C546" s="31" t="s">
        <v>45</v>
      </c>
      <c r="D546" s="33" t="s">
        <v>475</v>
      </c>
      <c r="E546" s="52"/>
      <c r="F546" s="33">
        <f t="shared" si="38"/>
        <v>0</v>
      </c>
    </row>
    <row r="547" spans="1:6" s="30" customFormat="1" x14ac:dyDescent="0.25">
      <c r="A547" s="31" t="s">
        <v>915</v>
      </c>
      <c r="B547" s="32" t="s">
        <v>476</v>
      </c>
      <c r="C547" s="31" t="s">
        <v>45</v>
      </c>
      <c r="D547" s="33" t="s">
        <v>424</v>
      </c>
      <c r="E547" s="52"/>
      <c r="F547" s="33">
        <f t="shared" si="38"/>
        <v>0</v>
      </c>
    </row>
    <row r="548" spans="1:6" s="30" customFormat="1" x14ac:dyDescent="0.25">
      <c r="A548" s="31" t="s">
        <v>916</v>
      </c>
      <c r="B548" s="32" t="s">
        <v>477</v>
      </c>
      <c r="C548" s="31" t="s">
        <v>45</v>
      </c>
      <c r="D548" s="33" t="s">
        <v>478</v>
      </c>
      <c r="E548" s="52"/>
      <c r="F548" s="33">
        <f t="shared" si="38"/>
        <v>0</v>
      </c>
    </row>
    <row r="549" spans="1:6" s="30" customFormat="1" x14ac:dyDescent="0.25">
      <c r="A549" s="31" t="s">
        <v>917</v>
      </c>
      <c r="B549" s="32" t="s">
        <v>479</v>
      </c>
      <c r="C549" s="31" t="s">
        <v>45</v>
      </c>
      <c r="D549" s="33" t="s">
        <v>480</v>
      </c>
      <c r="E549" s="52"/>
      <c r="F549" s="33">
        <f t="shared" si="38"/>
        <v>0</v>
      </c>
    </row>
    <row r="550" spans="1:6" s="30" customFormat="1" ht="14.4" x14ac:dyDescent="0.3">
      <c r="A550" s="26" t="s">
        <v>911</v>
      </c>
      <c r="B550" s="27" t="s">
        <v>481</v>
      </c>
      <c r="C550" s="26"/>
      <c r="D550" s="34"/>
      <c r="E550" s="53"/>
      <c r="F550" s="34">
        <f>SUBTOTAL(109,F544:F549)</f>
        <v>0</v>
      </c>
    </row>
    <row r="551" spans="1:6" s="30" customFormat="1" ht="15.6" x14ac:dyDescent="0.3">
      <c r="A551" s="28" t="s">
        <v>901</v>
      </c>
      <c r="B551" s="35" t="s">
        <v>482</v>
      </c>
      <c r="C551" s="28"/>
      <c r="D551" s="29"/>
      <c r="E551" s="51"/>
      <c r="F551" s="29">
        <f>F550+F541</f>
        <v>0</v>
      </c>
    </row>
    <row r="552" spans="1:6" s="30" customFormat="1" x14ac:dyDescent="0.25">
      <c r="A552" s="31" t="s">
        <v>573</v>
      </c>
      <c r="B552" s="32"/>
      <c r="C552" s="31"/>
      <c r="D552" s="33"/>
      <c r="E552" s="52"/>
      <c r="F552" s="33"/>
    </row>
    <row r="553" spans="1:6" s="30" customFormat="1" ht="15.6" x14ac:dyDescent="0.3">
      <c r="A553" s="28" t="s">
        <v>918</v>
      </c>
      <c r="B553" s="35" t="s">
        <v>980</v>
      </c>
      <c r="C553" s="31"/>
      <c r="D553" s="33"/>
      <c r="E553" s="52"/>
      <c r="F553" s="33"/>
    </row>
    <row r="554" spans="1:6" s="30" customFormat="1" ht="14.4" x14ac:dyDescent="0.3">
      <c r="A554" s="26" t="s">
        <v>919</v>
      </c>
      <c r="B554" s="27" t="s">
        <v>483</v>
      </c>
      <c r="C554" s="31"/>
      <c r="D554" s="33"/>
      <c r="E554" s="52"/>
      <c r="F554" s="33"/>
    </row>
    <row r="555" spans="1:6" s="30" customFormat="1" x14ac:dyDescent="0.25">
      <c r="A555" s="31" t="s">
        <v>920</v>
      </c>
      <c r="B555" s="32" t="s">
        <v>484</v>
      </c>
      <c r="C555" s="31" t="s">
        <v>555</v>
      </c>
      <c r="D555" s="33" t="s">
        <v>485</v>
      </c>
      <c r="E555" s="52"/>
      <c r="F555" s="33">
        <f t="shared" ref="F555:F560" si="39">D555*E555</f>
        <v>0</v>
      </c>
    </row>
    <row r="556" spans="1:6" s="30" customFormat="1" x14ac:dyDescent="0.25">
      <c r="A556" s="31" t="s">
        <v>921</v>
      </c>
      <c r="B556" s="32" t="s">
        <v>486</v>
      </c>
      <c r="C556" s="31" t="s">
        <v>45</v>
      </c>
      <c r="D556" s="33" t="s">
        <v>44</v>
      </c>
      <c r="E556" s="52"/>
      <c r="F556" s="33">
        <f t="shared" si="39"/>
        <v>0</v>
      </c>
    </row>
    <row r="557" spans="1:6" s="30" customFormat="1" x14ac:dyDescent="0.25">
      <c r="A557" s="31" t="s">
        <v>922</v>
      </c>
      <c r="B557" s="32" t="s">
        <v>487</v>
      </c>
      <c r="C557" s="31" t="s">
        <v>555</v>
      </c>
      <c r="D557" s="33" t="s">
        <v>485</v>
      </c>
      <c r="E557" s="52"/>
      <c r="F557" s="33">
        <f t="shared" si="39"/>
        <v>0</v>
      </c>
    </row>
    <row r="558" spans="1:6" s="30" customFormat="1" x14ac:dyDescent="0.25">
      <c r="A558" s="31" t="s">
        <v>923</v>
      </c>
      <c r="B558" s="32" t="s">
        <v>488</v>
      </c>
      <c r="C558" s="31" t="s">
        <v>45</v>
      </c>
      <c r="D558" s="33" t="s">
        <v>70</v>
      </c>
      <c r="E558" s="52"/>
      <c r="F558" s="33">
        <f t="shared" si="39"/>
        <v>0</v>
      </c>
    </row>
    <row r="559" spans="1:6" s="30" customFormat="1" x14ac:dyDescent="0.25">
      <c r="A559" s="31" t="s">
        <v>924</v>
      </c>
      <c r="B559" s="32" t="s">
        <v>489</v>
      </c>
      <c r="C559" s="31" t="s">
        <v>45</v>
      </c>
      <c r="D559" s="33" t="s">
        <v>347</v>
      </c>
      <c r="E559" s="52"/>
      <c r="F559" s="33">
        <f t="shared" si="39"/>
        <v>0</v>
      </c>
    </row>
    <row r="560" spans="1:6" s="30" customFormat="1" x14ac:dyDescent="0.25">
      <c r="A560" s="31" t="s">
        <v>925</v>
      </c>
      <c r="B560" s="32" t="s">
        <v>490</v>
      </c>
      <c r="C560" s="31" t="s">
        <v>45</v>
      </c>
      <c r="D560" s="33" t="s">
        <v>231</v>
      </c>
      <c r="E560" s="52"/>
      <c r="F560" s="33">
        <f t="shared" si="39"/>
        <v>0</v>
      </c>
    </row>
    <row r="561" spans="1:6" s="30" customFormat="1" ht="14.4" x14ac:dyDescent="0.3">
      <c r="A561" s="26" t="s">
        <v>919</v>
      </c>
      <c r="B561" s="27" t="s">
        <v>491</v>
      </c>
      <c r="C561" s="31"/>
      <c r="D561" s="33"/>
      <c r="E561" s="52"/>
      <c r="F561" s="34">
        <f>SUBTOTAL(109,F555:F560)</f>
        <v>0</v>
      </c>
    </row>
    <row r="562" spans="1:6" s="30" customFormat="1" x14ac:dyDescent="0.25">
      <c r="A562" s="31" t="s">
        <v>573</v>
      </c>
      <c r="B562" s="32"/>
      <c r="C562" s="31"/>
      <c r="D562" s="33"/>
      <c r="E562" s="52"/>
      <c r="F562" s="33"/>
    </row>
    <row r="563" spans="1:6" s="30" customFormat="1" ht="14.4" x14ac:dyDescent="0.3">
      <c r="A563" s="26" t="s">
        <v>926</v>
      </c>
      <c r="B563" s="27" t="s">
        <v>492</v>
      </c>
      <c r="C563" s="31"/>
      <c r="D563" s="33"/>
      <c r="E563" s="52"/>
      <c r="F563" s="33"/>
    </row>
    <row r="564" spans="1:6" s="30" customFormat="1" ht="24" x14ac:dyDescent="0.25">
      <c r="A564" s="31" t="s">
        <v>927</v>
      </c>
      <c r="B564" s="32" t="s">
        <v>493</v>
      </c>
      <c r="C564" s="31" t="s">
        <v>53</v>
      </c>
      <c r="D564" s="33" t="s">
        <v>494</v>
      </c>
      <c r="E564" s="52"/>
      <c r="F564" s="33">
        <f t="shared" ref="F564:F566" si="40">D564*E564</f>
        <v>0</v>
      </c>
    </row>
    <row r="565" spans="1:6" s="30" customFormat="1" x14ac:dyDescent="0.25">
      <c r="A565" s="31" t="s">
        <v>928</v>
      </c>
      <c r="B565" s="32" t="s">
        <v>495</v>
      </c>
      <c r="C565" s="31" t="s">
        <v>53</v>
      </c>
      <c r="D565" s="33" t="s">
        <v>88</v>
      </c>
      <c r="E565" s="52"/>
      <c r="F565" s="33">
        <f t="shared" si="40"/>
        <v>0</v>
      </c>
    </row>
    <row r="566" spans="1:6" s="30" customFormat="1" x14ac:dyDescent="0.25">
      <c r="A566" s="31" t="s">
        <v>929</v>
      </c>
      <c r="B566" s="32" t="s">
        <v>496</v>
      </c>
      <c r="C566" s="31" t="s">
        <v>555</v>
      </c>
      <c r="D566" s="33" t="s">
        <v>485</v>
      </c>
      <c r="E566" s="52"/>
      <c r="F566" s="33">
        <f t="shared" si="40"/>
        <v>0</v>
      </c>
    </row>
    <row r="567" spans="1:6" s="30" customFormat="1" ht="14.4" x14ac:dyDescent="0.3">
      <c r="A567" s="26" t="s">
        <v>926</v>
      </c>
      <c r="B567" s="27" t="s">
        <v>497</v>
      </c>
      <c r="C567" s="26"/>
      <c r="D567" s="34"/>
      <c r="E567" s="53"/>
      <c r="F567" s="34">
        <f>SUBTOTAL(109,F563:F566)</f>
        <v>0</v>
      </c>
    </row>
    <row r="568" spans="1:6" s="30" customFormat="1" x14ac:dyDescent="0.25">
      <c r="A568" s="31" t="s">
        <v>573</v>
      </c>
      <c r="B568" s="32"/>
      <c r="C568" s="31"/>
      <c r="D568" s="33"/>
      <c r="E568" s="52"/>
      <c r="F568" s="33"/>
    </row>
    <row r="569" spans="1:6" s="30" customFormat="1" ht="14.4" x14ac:dyDescent="0.3">
      <c r="A569" s="26" t="s">
        <v>930</v>
      </c>
      <c r="B569" s="27" t="s">
        <v>498</v>
      </c>
      <c r="C569" s="31"/>
      <c r="D569" s="33"/>
      <c r="E569" s="52"/>
      <c r="F569" s="33"/>
    </row>
    <row r="570" spans="1:6" s="30" customFormat="1" x14ac:dyDescent="0.25">
      <c r="A570" s="31" t="s">
        <v>931</v>
      </c>
      <c r="B570" s="32" t="s">
        <v>499</v>
      </c>
      <c r="C570" s="31" t="s">
        <v>53</v>
      </c>
      <c r="D570" s="33" t="s">
        <v>500</v>
      </c>
      <c r="E570" s="52"/>
      <c r="F570" s="33">
        <f t="shared" ref="F570" si="41">D570*E570</f>
        <v>0</v>
      </c>
    </row>
    <row r="571" spans="1:6" s="30" customFormat="1" ht="14.4" x14ac:dyDescent="0.3">
      <c r="A571" s="26" t="s">
        <v>930</v>
      </c>
      <c r="B571" s="27" t="s">
        <v>501</v>
      </c>
      <c r="C571" s="26"/>
      <c r="D571" s="34"/>
      <c r="E571" s="53"/>
      <c r="F571" s="34">
        <f>SUBTOTAL(109,F567:F570)</f>
        <v>0</v>
      </c>
    </row>
    <row r="572" spans="1:6" s="30" customFormat="1" x14ac:dyDescent="0.25">
      <c r="A572" s="31" t="s">
        <v>573</v>
      </c>
      <c r="B572" s="32"/>
      <c r="C572" s="31"/>
      <c r="D572" s="33"/>
      <c r="E572" s="52"/>
      <c r="F572" s="33"/>
    </row>
    <row r="573" spans="1:6" s="30" customFormat="1" ht="14.4" x14ac:dyDescent="0.3">
      <c r="A573" s="26" t="s">
        <v>932</v>
      </c>
      <c r="B573" s="27" t="s">
        <v>502</v>
      </c>
      <c r="C573" s="31"/>
      <c r="D573" s="33"/>
      <c r="E573" s="52"/>
      <c r="F573" s="33"/>
    </row>
    <row r="574" spans="1:6" s="30" customFormat="1" x14ac:dyDescent="0.25">
      <c r="A574" s="31" t="s">
        <v>933</v>
      </c>
      <c r="B574" s="32" t="s">
        <v>300</v>
      </c>
      <c r="C574" s="31" t="s">
        <v>45</v>
      </c>
      <c r="D574" s="33" t="s">
        <v>65</v>
      </c>
      <c r="E574" s="52"/>
      <c r="F574" s="33">
        <f t="shared" ref="F574:F576" si="42">D574*E574</f>
        <v>0</v>
      </c>
    </row>
    <row r="575" spans="1:6" s="30" customFormat="1" x14ac:dyDescent="0.25">
      <c r="A575" s="31" t="s">
        <v>934</v>
      </c>
      <c r="B575" s="32" t="s">
        <v>302</v>
      </c>
      <c r="C575" s="31" t="s">
        <v>555</v>
      </c>
      <c r="D575" s="33" t="s">
        <v>65</v>
      </c>
      <c r="E575" s="52"/>
      <c r="F575" s="33">
        <f t="shared" si="42"/>
        <v>0</v>
      </c>
    </row>
    <row r="576" spans="1:6" s="30" customFormat="1" ht="24" x14ac:dyDescent="0.25">
      <c r="A576" s="31" t="s">
        <v>935</v>
      </c>
      <c r="B576" s="32" t="s">
        <v>303</v>
      </c>
      <c r="C576" s="31" t="s">
        <v>557</v>
      </c>
      <c r="D576" s="33" t="s">
        <v>18</v>
      </c>
      <c r="E576" s="52"/>
      <c r="F576" s="33">
        <f t="shared" si="42"/>
        <v>0</v>
      </c>
    </row>
    <row r="577" spans="1:6" s="30" customFormat="1" ht="14.4" x14ac:dyDescent="0.3">
      <c r="A577" s="26" t="s">
        <v>932</v>
      </c>
      <c r="B577" s="27" t="s">
        <v>503</v>
      </c>
      <c r="C577" s="26"/>
      <c r="D577" s="34"/>
      <c r="E577" s="53"/>
      <c r="F577" s="34">
        <f>SUBTOTAL(109,F573:F576)</f>
        <v>0</v>
      </c>
    </row>
    <row r="578" spans="1:6" s="30" customFormat="1" x14ac:dyDescent="0.25">
      <c r="A578" s="31" t="s">
        <v>573</v>
      </c>
      <c r="B578" s="32"/>
      <c r="C578" s="31"/>
      <c r="D578" s="33"/>
      <c r="E578" s="52"/>
      <c r="F578" s="33"/>
    </row>
    <row r="579" spans="1:6" s="30" customFormat="1" ht="15.6" x14ac:dyDescent="0.3">
      <c r="A579" s="28" t="s">
        <v>936</v>
      </c>
      <c r="B579" s="35" t="s">
        <v>504</v>
      </c>
      <c r="C579" s="31"/>
      <c r="D579" s="33"/>
      <c r="E579" s="52"/>
      <c r="F579" s="33"/>
    </row>
    <row r="580" spans="1:6" s="30" customFormat="1" x14ac:dyDescent="0.25">
      <c r="A580" s="31" t="s">
        <v>937</v>
      </c>
      <c r="B580" s="32" t="s">
        <v>505</v>
      </c>
      <c r="C580" s="31" t="s">
        <v>45</v>
      </c>
      <c r="D580" s="33" t="s">
        <v>87</v>
      </c>
      <c r="E580" s="52"/>
      <c r="F580" s="33">
        <f t="shared" ref="F580:F583" si="43">D580*E580</f>
        <v>0</v>
      </c>
    </row>
    <row r="581" spans="1:6" s="30" customFormat="1" x14ac:dyDescent="0.25">
      <c r="A581" s="31" t="s">
        <v>938</v>
      </c>
      <c r="B581" s="32" t="s">
        <v>506</v>
      </c>
      <c r="C581" s="31" t="s">
        <v>45</v>
      </c>
      <c r="D581" s="33" t="s">
        <v>87</v>
      </c>
      <c r="E581" s="52"/>
      <c r="F581" s="33">
        <f t="shared" si="43"/>
        <v>0</v>
      </c>
    </row>
    <row r="582" spans="1:6" s="30" customFormat="1" x14ac:dyDescent="0.25">
      <c r="A582" s="31" t="s">
        <v>939</v>
      </c>
      <c r="B582" s="32" t="s">
        <v>507</v>
      </c>
      <c r="C582" s="31" t="s">
        <v>557</v>
      </c>
      <c r="D582" s="33" t="s">
        <v>91</v>
      </c>
      <c r="E582" s="52"/>
      <c r="F582" s="33">
        <f t="shared" si="43"/>
        <v>0</v>
      </c>
    </row>
    <row r="583" spans="1:6" s="30" customFormat="1" x14ac:dyDescent="0.25">
      <c r="A583" s="31" t="s">
        <v>940</v>
      </c>
      <c r="B583" s="32" t="s">
        <v>508</v>
      </c>
      <c r="C583" s="31" t="s">
        <v>557</v>
      </c>
      <c r="D583" s="33" t="s">
        <v>301</v>
      </c>
      <c r="E583" s="52"/>
      <c r="F583" s="33">
        <f t="shared" si="43"/>
        <v>0</v>
      </c>
    </row>
    <row r="584" spans="1:6" s="30" customFormat="1" ht="14.4" x14ac:dyDescent="0.3">
      <c r="A584" s="26" t="s">
        <v>936</v>
      </c>
      <c r="B584" s="27" t="s">
        <v>509</v>
      </c>
      <c r="C584" s="26"/>
      <c r="D584" s="34"/>
      <c r="E584" s="53"/>
      <c r="F584" s="34">
        <f>SUBTOTAL(109,F580:F583)</f>
        <v>0</v>
      </c>
    </row>
    <row r="585" spans="1:6" s="30" customFormat="1" ht="15.6" x14ac:dyDescent="0.3">
      <c r="A585" s="28" t="s">
        <v>918</v>
      </c>
      <c r="B585" s="35" t="s">
        <v>510</v>
      </c>
      <c r="C585" s="31"/>
      <c r="D585" s="33"/>
      <c r="E585" s="52"/>
      <c r="F585" s="29">
        <f>F584+F577+F571+F567+F561</f>
        <v>0</v>
      </c>
    </row>
    <row r="586" spans="1:6" s="30" customFormat="1" ht="15.6" x14ac:dyDescent="0.3">
      <c r="A586" s="28" t="s">
        <v>941</v>
      </c>
      <c r="B586" s="35" t="s">
        <v>511</v>
      </c>
      <c r="C586" s="31"/>
      <c r="D586" s="33"/>
      <c r="E586" s="52"/>
      <c r="F586" s="33"/>
    </row>
    <row r="587" spans="1:6" s="30" customFormat="1" ht="14.4" x14ac:dyDescent="0.3">
      <c r="A587" s="26" t="s">
        <v>942</v>
      </c>
      <c r="B587" s="27" t="s">
        <v>512</v>
      </c>
      <c r="C587" s="31"/>
      <c r="D587" s="33"/>
      <c r="E587" s="52"/>
      <c r="F587" s="33"/>
    </row>
    <row r="588" spans="1:6" s="30" customFormat="1" x14ac:dyDescent="0.25">
      <c r="A588" s="31" t="s">
        <v>943</v>
      </c>
      <c r="B588" s="32" t="s">
        <v>513</v>
      </c>
      <c r="C588" s="31" t="s">
        <v>33</v>
      </c>
      <c r="D588" s="33"/>
      <c r="E588" s="52"/>
      <c r="F588" s="33"/>
    </row>
    <row r="589" spans="1:6" s="30" customFormat="1" ht="60" x14ac:dyDescent="0.25">
      <c r="A589" s="31" t="s">
        <v>944</v>
      </c>
      <c r="B589" s="32" t="s">
        <v>514</v>
      </c>
      <c r="C589" s="31" t="s">
        <v>557</v>
      </c>
      <c r="D589" s="33" t="s">
        <v>515</v>
      </c>
      <c r="E589" s="52"/>
      <c r="F589" s="33">
        <f t="shared" ref="F589:F599" si="44">D589*E589</f>
        <v>0</v>
      </c>
    </row>
    <row r="590" spans="1:6" s="30" customFormat="1" ht="60" x14ac:dyDescent="0.25">
      <c r="A590" s="31" t="s">
        <v>945</v>
      </c>
      <c r="B590" s="32" t="s">
        <v>516</v>
      </c>
      <c r="C590" s="31" t="s">
        <v>557</v>
      </c>
      <c r="D590" s="33" t="s">
        <v>517</v>
      </c>
      <c r="E590" s="52"/>
      <c r="F590" s="33">
        <f t="shared" si="44"/>
        <v>0</v>
      </c>
    </row>
    <row r="591" spans="1:6" s="30" customFormat="1" ht="60" x14ac:dyDescent="0.25">
      <c r="A591" s="31" t="s">
        <v>946</v>
      </c>
      <c r="B591" s="32" t="s">
        <v>518</v>
      </c>
      <c r="C591" s="31" t="s">
        <v>76</v>
      </c>
      <c r="D591" s="33" t="s">
        <v>64</v>
      </c>
      <c r="E591" s="52"/>
      <c r="F591" s="33">
        <f t="shared" si="44"/>
        <v>0</v>
      </c>
    </row>
    <row r="592" spans="1:6" s="30" customFormat="1" ht="60" x14ac:dyDescent="0.25">
      <c r="A592" s="31" t="s">
        <v>947</v>
      </c>
      <c r="B592" s="32" t="s">
        <v>519</v>
      </c>
      <c r="C592" s="31" t="s">
        <v>76</v>
      </c>
      <c r="D592" s="33" t="s">
        <v>64</v>
      </c>
      <c r="E592" s="52"/>
      <c r="F592" s="33">
        <f t="shared" si="44"/>
        <v>0</v>
      </c>
    </row>
    <row r="593" spans="1:6" s="30" customFormat="1" ht="48" x14ac:dyDescent="0.25">
      <c r="A593" s="31" t="s">
        <v>948</v>
      </c>
      <c r="B593" s="32" t="s">
        <v>520</v>
      </c>
      <c r="C593" s="31" t="s">
        <v>76</v>
      </c>
      <c r="D593" s="33" t="s">
        <v>231</v>
      </c>
      <c r="E593" s="52"/>
      <c r="F593" s="33">
        <f t="shared" si="44"/>
        <v>0</v>
      </c>
    </row>
    <row r="594" spans="1:6" s="30" customFormat="1" ht="36" x14ac:dyDescent="0.25">
      <c r="A594" s="31" t="s">
        <v>949</v>
      </c>
      <c r="B594" s="32" t="s">
        <v>521</v>
      </c>
      <c r="C594" s="31" t="s">
        <v>45</v>
      </c>
      <c r="D594" s="33" t="s">
        <v>231</v>
      </c>
      <c r="E594" s="52"/>
      <c r="F594" s="33">
        <f t="shared" si="44"/>
        <v>0</v>
      </c>
    </row>
    <row r="595" spans="1:6" s="30" customFormat="1" ht="84" x14ac:dyDescent="0.25">
      <c r="A595" s="31" t="s">
        <v>950</v>
      </c>
      <c r="B595" s="32" t="s">
        <v>522</v>
      </c>
      <c r="C595" s="31" t="s">
        <v>76</v>
      </c>
      <c r="D595" s="33" t="s">
        <v>44</v>
      </c>
      <c r="E595" s="52"/>
      <c r="F595" s="33">
        <f t="shared" si="44"/>
        <v>0</v>
      </c>
    </row>
    <row r="596" spans="1:6" s="30" customFormat="1" ht="84" x14ac:dyDescent="0.25">
      <c r="A596" s="31" t="s">
        <v>951</v>
      </c>
      <c r="B596" s="32" t="s">
        <v>523</v>
      </c>
      <c r="C596" s="31" t="s">
        <v>76</v>
      </c>
      <c r="D596" s="33" t="s">
        <v>44</v>
      </c>
      <c r="E596" s="52"/>
      <c r="F596" s="33">
        <f t="shared" si="44"/>
        <v>0</v>
      </c>
    </row>
    <row r="597" spans="1:6" s="30" customFormat="1" ht="48" x14ac:dyDescent="0.25">
      <c r="A597" s="31" t="s">
        <v>952</v>
      </c>
      <c r="B597" s="32" t="s">
        <v>524</v>
      </c>
      <c r="C597" s="31" t="s">
        <v>45</v>
      </c>
      <c r="D597" s="33" t="s">
        <v>318</v>
      </c>
      <c r="E597" s="52"/>
      <c r="F597" s="33">
        <f t="shared" si="44"/>
        <v>0</v>
      </c>
    </row>
    <row r="598" spans="1:6" s="30" customFormat="1" ht="48" x14ac:dyDescent="0.25">
      <c r="A598" s="31" t="s">
        <v>953</v>
      </c>
      <c r="B598" s="32" t="s">
        <v>525</v>
      </c>
      <c r="C598" s="31" t="s">
        <v>45</v>
      </c>
      <c r="D598" s="33" t="s">
        <v>318</v>
      </c>
      <c r="E598" s="52"/>
      <c r="F598" s="33">
        <f t="shared" si="44"/>
        <v>0</v>
      </c>
    </row>
    <row r="599" spans="1:6" s="30" customFormat="1" ht="24" x14ac:dyDescent="0.25">
      <c r="A599" s="31" t="s">
        <v>954</v>
      </c>
      <c r="B599" s="32" t="s">
        <v>526</v>
      </c>
      <c r="C599" s="31" t="s">
        <v>53</v>
      </c>
      <c r="D599" s="33" t="s">
        <v>207</v>
      </c>
      <c r="E599" s="52"/>
      <c r="F599" s="33">
        <f t="shared" si="44"/>
        <v>0</v>
      </c>
    </row>
    <row r="600" spans="1:6" s="30" customFormat="1" ht="14.4" x14ac:dyDescent="0.3">
      <c r="A600" s="26" t="s">
        <v>942</v>
      </c>
      <c r="B600" s="27" t="s">
        <v>527</v>
      </c>
      <c r="C600" s="26"/>
      <c r="D600" s="34"/>
      <c r="E600" s="53"/>
      <c r="F600" s="34">
        <f>SUBTOTAL(109,F589:F599)</f>
        <v>0</v>
      </c>
    </row>
    <row r="601" spans="1:6" s="30" customFormat="1" x14ac:dyDescent="0.25">
      <c r="A601" s="31" t="s">
        <v>573</v>
      </c>
      <c r="B601" s="32"/>
      <c r="C601" s="31"/>
      <c r="D601" s="33"/>
      <c r="E601" s="52"/>
      <c r="F601" s="33"/>
    </row>
    <row r="602" spans="1:6" s="30" customFormat="1" ht="14.4" x14ac:dyDescent="0.3">
      <c r="A602" s="26" t="s">
        <v>955</v>
      </c>
      <c r="B602" s="27" t="s">
        <v>528</v>
      </c>
      <c r="C602" s="31"/>
      <c r="D602" s="33"/>
      <c r="E602" s="52"/>
      <c r="F602" s="33"/>
    </row>
    <row r="603" spans="1:6" s="30" customFormat="1" x14ac:dyDescent="0.25">
      <c r="A603" s="31" t="s">
        <v>956</v>
      </c>
      <c r="B603" s="32" t="s">
        <v>513</v>
      </c>
      <c r="C603" s="31" t="s">
        <v>33</v>
      </c>
      <c r="D603" s="33"/>
      <c r="E603" s="52"/>
      <c r="F603" s="33"/>
    </row>
    <row r="604" spans="1:6" s="30" customFormat="1" ht="36" x14ac:dyDescent="0.25">
      <c r="A604" s="31" t="s">
        <v>957</v>
      </c>
      <c r="B604" s="32" t="s">
        <v>529</v>
      </c>
      <c r="C604" s="31" t="s">
        <v>557</v>
      </c>
      <c r="D604" s="33" t="s">
        <v>530</v>
      </c>
      <c r="E604" s="52"/>
      <c r="F604" s="33">
        <f t="shared" ref="F604:F613" si="45">D604*E604</f>
        <v>0</v>
      </c>
    </row>
    <row r="605" spans="1:6" s="30" customFormat="1" x14ac:dyDescent="0.25">
      <c r="A605" s="31" t="s">
        <v>958</v>
      </c>
      <c r="B605" s="32" t="s">
        <v>531</v>
      </c>
      <c r="C605" s="31" t="s">
        <v>557</v>
      </c>
      <c r="D605" s="33" t="s">
        <v>532</v>
      </c>
      <c r="E605" s="52"/>
      <c r="F605" s="33">
        <f t="shared" si="45"/>
        <v>0</v>
      </c>
    </row>
    <row r="606" spans="1:6" s="30" customFormat="1" x14ac:dyDescent="0.25">
      <c r="A606" s="31" t="s">
        <v>959</v>
      </c>
      <c r="B606" s="32" t="s">
        <v>533</v>
      </c>
      <c r="C606" s="31" t="s">
        <v>557</v>
      </c>
      <c r="D606" s="33" t="s">
        <v>41</v>
      </c>
      <c r="E606" s="52"/>
      <c r="F606" s="33">
        <f t="shared" si="45"/>
        <v>0</v>
      </c>
    </row>
    <row r="607" spans="1:6" s="30" customFormat="1" x14ac:dyDescent="0.25">
      <c r="A607" s="31" t="s">
        <v>960</v>
      </c>
      <c r="B607" s="32" t="s">
        <v>534</v>
      </c>
      <c r="C607" s="31" t="s">
        <v>557</v>
      </c>
      <c r="D607" s="33" t="s">
        <v>318</v>
      </c>
      <c r="E607" s="52"/>
      <c r="F607" s="33">
        <f t="shared" si="45"/>
        <v>0</v>
      </c>
    </row>
    <row r="608" spans="1:6" s="30" customFormat="1" x14ac:dyDescent="0.25">
      <c r="A608" s="31" t="s">
        <v>961</v>
      </c>
      <c r="B608" s="32" t="s">
        <v>535</v>
      </c>
      <c r="C608" s="31" t="s">
        <v>557</v>
      </c>
      <c r="D608" s="33" t="s">
        <v>225</v>
      </c>
      <c r="E608" s="52"/>
      <c r="F608" s="33">
        <f t="shared" si="45"/>
        <v>0</v>
      </c>
    </row>
    <row r="609" spans="1:6" s="30" customFormat="1" x14ac:dyDescent="0.25">
      <c r="A609" s="31" t="s">
        <v>962</v>
      </c>
      <c r="B609" s="32" t="s">
        <v>536</v>
      </c>
      <c r="C609" s="31" t="s">
        <v>557</v>
      </c>
      <c r="D609" s="33" t="s">
        <v>347</v>
      </c>
      <c r="E609" s="52"/>
      <c r="F609" s="33">
        <f t="shared" si="45"/>
        <v>0</v>
      </c>
    </row>
    <row r="610" spans="1:6" s="30" customFormat="1" x14ac:dyDescent="0.25">
      <c r="A610" s="31" t="s">
        <v>963</v>
      </c>
      <c r="B610" s="32" t="s">
        <v>537</v>
      </c>
      <c r="C610" s="31" t="s">
        <v>557</v>
      </c>
      <c r="D610" s="33" t="s">
        <v>538</v>
      </c>
      <c r="E610" s="52"/>
      <c r="F610" s="33">
        <f t="shared" si="45"/>
        <v>0</v>
      </c>
    </row>
    <row r="611" spans="1:6" s="30" customFormat="1" ht="48" x14ac:dyDescent="0.25">
      <c r="A611" s="31" t="s">
        <v>964</v>
      </c>
      <c r="B611" s="32" t="s">
        <v>539</v>
      </c>
      <c r="C611" s="31" t="s">
        <v>76</v>
      </c>
      <c r="D611" s="33" t="s">
        <v>70</v>
      </c>
      <c r="E611" s="52"/>
      <c r="F611" s="33">
        <f t="shared" si="45"/>
        <v>0</v>
      </c>
    </row>
    <row r="612" spans="1:6" s="30" customFormat="1" ht="48" x14ac:dyDescent="0.25">
      <c r="A612" s="31" t="s">
        <v>965</v>
      </c>
      <c r="B612" s="32" t="s">
        <v>540</v>
      </c>
      <c r="C612" s="31" t="s">
        <v>45</v>
      </c>
      <c r="D612" s="33" t="s">
        <v>318</v>
      </c>
      <c r="E612" s="52"/>
      <c r="F612" s="33">
        <f t="shared" si="45"/>
        <v>0</v>
      </c>
    </row>
    <row r="613" spans="1:6" s="30" customFormat="1" ht="24" x14ac:dyDescent="0.25">
      <c r="A613" s="31" t="s">
        <v>966</v>
      </c>
      <c r="B613" s="32" t="s">
        <v>526</v>
      </c>
      <c r="C613" s="31" t="s">
        <v>53</v>
      </c>
      <c r="D613" s="33" t="s">
        <v>54</v>
      </c>
      <c r="E613" s="52"/>
      <c r="F613" s="33">
        <f t="shared" si="45"/>
        <v>0</v>
      </c>
    </row>
    <row r="614" spans="1:6" s="30" customFormat="1" ht="14.4" x14ac:dyDescent="0.3">
      <c r="A614" s="26" t="s">
        <v>955</v>
      </c>
      <c r="B614" s="27" t="s">
        <v>541</v>
      </c>
      <c r="C614" s="26"/>
      <c r="D614" s="34"/>
      <c r="E614" s="53"/>
      <c r="F614" s="34">
        <f>SUBTOTAL(109,F604:F613)</f>
        <v>0</v>
      </c>
    </row>
    <row r="615" spans="1:6" s="30" customFormat="1" x14ac:dyDescent="0.25">
      <c r="A615" s="31" t="s">
        <v>573</v>
      </c>
      <c r="B615" s="32"/>
      <c r="C615" s="31"/>
      <c r="D615" s="33"/>
      <c r="E615" s="52"/>
      <c r="F615" s="33"/>
    </row>
    <row r="616" spans="1:6" s="30" customFormat="1" ht="14.4" x14ac:dyDescent="0.3">
      <c r="A616" s="26" t="s">
        <v>967</v>
      </c>
      <c r="B616" s="27" t="s">
        <v>542</v>
      </c>
      <c r="C616" s="31"/>
      <c r="D616" s="33"/>
      <c r="E616" s="52"/>
      <c r="F616" s="33"/>
    </row>
    <row r="617" spans="1:6" s="30" customFormat="1" x14ac:dyDescent="0.25">
      <c r="A617" s="31" t="s">
        <v>968</v>
      </c>
      <c r="B617" s="32" t="s">
        <v>513</v>
      </c>
      <c r="C617" s="31" t="s">
        <v>33</v>
      </c>
      <c r="D617" s="33"/>
      <c r="E617" s="52"/>
      <c r="F617" s="33"/>
    </row>
    <row r="618" spans="1:6" s="30" customFormat="1" ht="72" x14ac:dyDescent="0.25">
      <c r="A618" s="31" t="s">
        <v>969</v>
      </c>
      <c r="B618" s="32" t="s">
        <v>543</v>
      </c>
      <c r="C618" s="31" t="s">
        <v>33</v>
      </c>
      <c r="D618" s="33"/>
      <c r="E618" s="52"/>
      <c r="F618" s="33"/>
    </row>
    <row r="619" spans="1:6" s="30" customFormat="1" x14ac:dyDescent="0.25">
      <c r="A619" s="31" t="s">
        <v>970</v>
      </c>
      <c r="B619" s="32" t="s">
        <v>544</v>
      </c>
      <c r="C619" s="31" t="s">
        <v>45</v>
      </c>
      <c r="D619" s="33" t="s">
        <v>545</v>
      </c>
      <c r="E619" s="52"/>
      <c r="F619" s="33">
        <f t="shared" ref="F619:F626" si="46">D619*E619</f>
        <v>0</v>
      </c>
    </row>
    <row r="620" spans="1:6" s="30" customFormat="1" x14ac:dyDescent="0.25">
      <c r="A620" s="31" t="s">
        <v>971</v>
      </c>
      <c r="B620" s="32" t="s">
        <v>546</v>
      </c>
      <c r="C620" s="31" t="s">
        <v>45</v>
      </c>
      <c r="D620" s="33" t="s">
        <v>44</v>
      </c>
      <c r="E620" s="52"/>
      <c r="F620" s="33">
        <f t="shared" si="46"/>
        <v>0</v>
      </c>
    </row>
    <row r="621" spans="1:6" s="30" customFormat="1" x14ac:dyDescent="0.25">
      <c r="A621" s="31" t="s">
        <v>972</v>
      </c>
      <c r="B621" s="32" t="s">
        <v>547</v>
      </c>
      <c r="C621" s="31" t="s">
        <v>45</v>
      </c>
      <c r="D621" s="33" t="s">
        <v>281</v>
      </c>
      <c r="E621" s="52"/>
      <c r="F621" s="33">
        <f t="shared" si="46"/>
        <v>0</v>
      </c>
    </row>
    <row r="622" spans="1:6" s="30" customFormat="1" ht="36" x14ac:dyDescent="0.25">
      <c r="A622" s="31" t="s">
        <v>973</v>
      </c>
      <c r="B622" s="32" t="s">
        <v>548</v>
      </c>
      <c r="C622" s="31" t="s">
        <v>45</v>
      </c>
      <c r="D622" s="33" t="s">
        <v>281</v>
      </c>
      <c r="E622" s="52"/>
      <c r="F622" s="33">
        <f t="shared" si="46"/>
        <v>0</v>
      </c>
    </row>
    <row r="623" spans="1:6" s="30" customFormat="1" ht="72" x14ac:dyDescent="0.25">
      <c r="A623" s="31" t="s">
        <v>974</v>
      </c>
      <c r="B623" s="32" t="s">
        <v>549</v>
      </c>
      <c r="C623" s="31" t="s">
        <v>33</v>
      </c>
      <c r="D623" s="33"/>
      <c r="E623" s="52"/>
      <c r="F623" s="33">
        <f t="shared" si="46"/>
        <v>0</v>
      </c>
    </row>
    <row r="624" spans="1:6" s="30" customFormat="1" x14ac:dyDescent="0.25">
      <c r="A624" s="31" t="s">
        <v>975</v>
      </c>
      <c r="B624" s="32" t="s">
        <v>550</v>
      </c>
      <c r="C624" s="31" t="s">
        <v>45</v>
      </c>
      <c r="D624" s="33" t="s">
        <v>64</v>
      </c>
      <c r="E624" s="52"/>
      <c r="F624" s="33">
        <f t="shared" si="46"/>
        <v>0</v>
      </c>
    </row>
    <row r="625" spans="1:6" s="30" customFormat="1" x14ac:dyDescent="0.25">
      <c r="A625" s="31" t="s">
        <v>976</v>
      </c>
      <c r="B625" s="32" t="s">
        <v>551</v>
      </c>
      <c r="C625" s="31" t="s">
        <v>45</v>
      </c>
      <c r="D625" s="33" t="s">
        <v>64</v>
      </c>
      <c r="E625" s="52"/>
      <c r="F625" s="33">
        <f t="shared" si="46"/>
        <v>0</v>
      </c>
    </row>
    <row r="626" spans="1:6" s="30" customFormat="1" ht="24" x14ac:dyDescent="0.25">
      <c r="A626" s="31" t="s">
        <v>977</v>
      </c>
      <c r="B626" s="32" t="s">
        <v>552</v>
      </c>
      <c r="C626" s="31" t="s">
        <v>45</v>
      </c>
      <c r="D626" s="33" t="s">
        <v>90</v>
      </c>
      <c r="E626" s="52"/>
      <c r="F626" s="33">
        <f t="shared" si="46"/>
        <v>0</v>
      </c>
    </row>
    <row r="627" spans="1:6" ht="14.4" x14ac:dyDescent="0.3">
      <c r="A627" s="10" t="s">
        <v>967</v>
      </c>
      <c r="B627" s="12" t="s">
        <v>553</v>
      </c>
      <c r="C627" s="10"/>
      <c r="D627" s="11"/>
      <c r="E627" s="49"/>
      <c r="F627" s="11">
        <f>SUBTOTAL(109,F619:F626)</f>
        <v>0</v>
      </c>
    </row>
    <row r="628" spans="1:6" ht="15.6" x14ac:dyDescent="0.3">
      <c r="A628" s="8" t="s">
        <v>941</v>
      </c>
      <c r="B628" s="9" t="s">
        <v>554</v>
      </c>
      <c r="C628" s="8"/>
      <c r="D628" s="16"/>
      <c r="E628" s="50"/>
      <c r="F628" s="16">
        <f>F627+F614+F600</f>
        <v>0</v>
      </c>
    </row>
    <row r="629" spans="1:6" ht="15.6" x14ac:dyDescent="0.3">
      <c r="A629" s="25"/>
      <c r="B629" s="9" t="s">
        <v>979</v>
      </c>
      <c r="C629" s="9"/>
      <c r="D629" s="9"/>
      <c r="E629" s="61"/>
      <c r="F629" s="16">
        <f>F628+F585+F551+F518+F529+F506+F491+F466+F454+F441+F399+F387+F351</f>
        <v>0</v>
      </c>
    </row>
    <row r="630" spans="1:6" ht="15.6" x14ac:dyDescent="0.3">
      <c r="A630" s="25"/>
      <c r="B630" s="9" t="s">
        <v>981</v>
      </c>
      <c r="C630" s="9"/>
      <c r="D630" s="9"/>
      <c r="E630" s="61"/>
      <c r="F630" s="16">
        <f>F629+F339</f>
        <v>0</v>
      </c>
    </row>
  </sheetData>
  <sheetProtection algorithmName="SHA-512" hashValue="EAwrmZaDpiMyvvj7krhttZLCntecxnsNKxfStKd/8jAS0qIOOtXlvor3m5iMqqbtEBKvsHAwD5/71ZUF1PzI+w==" saltValue="upDg3XqFD4iKLT8Gh1fiTg=="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 Gantz</dc:creator>
  <cp:lastModifiedBy>Shlomi Gantz</cp:lastModifiedBy>
  <dcterms:created xsi:type="dcterms:W3CDTF">2018-05-29T06:35:41Z</dcterms:created>
  <dcterms:modified xsi:type="dcterms:W3CDTF">2018-06-26T13:21:06Z</dcterms:modified>
</cp:coreProperties>
</file>